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475" windowHeight="84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'Sheet1'!$A$1:$AJ$68</definedName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<sst xmlns="http://schemas.openxmlformats.org/spreadsheetml/2006/main" count="105" uniqueCount="36">
  <si>
    <t>California</t>
  </si>
  <si>
    <t>Other</t>
  </si>
  <si>
    <t>Santa Barbara Co Assn. of Govts.</t>
  </si>
  <si>
    <t>Shasta Co Regional Trans Planning Agency</t>
  </si>
  <si>
    <t>San Luis Obispo Council of Govts</t>
  </si>
  <si>
    <t>Assn. of Bay Area Govts</t>
  </si>
  <si>
    <t>Butte Co Assn. of Govts.</t>
  </si>
  <si>
    <t>Sacramento Area Council of Govts</t>
  </si>
  <si>
    <t>San Diego Assn. of Govts.</t>
  </si>
  <si>
    <t>Southern California Assn. of Govts.</t>
  </si>
  <si>
    <t>Pop</t>
  </si>
  <si>
    <t>VMT/1000</t>
  </si>
  <si>
    <t>CO2e</t>
  </si>
  <si>
    <t>LCF-CO2e</t>
  </si>
  <si>
    <t>Veh Pop</t>
  </si>
  <si>
    <t>% Increase 1990-2008</t>
  </si>
  <si>
    <t>% Increase 1990-2020</t>
  </si>
  <si>
    <t>Assn. of Monterey Bay Area Govts</t>
  </si>
  <si>
    <t>San Joaquin Valley COGs</t>
  </si>
  <si>
    <t xml:space="preserve">    Council of Fresno Co Govts.</t>
  </si>
  <si>
    <t xml:space="preserve">    Kern Council of Govts.</t>
  </si>
  <si>
    <t xml:space="preserve">    San Joaquin Council of Govts</t>
  </si>
  <si>
    <t xml:space="preserve">    Tulare Co Assn. of Govts</t>
  </si>
  <si>
    <t xml:space="preserve">    Stanislaus Council of Govts</t>
  </si>
  <si>
    <t xml:space="preserve">    Merced Council of Govts.</t>
  </si>
  <si>
    <t xml:space="preserve">    Kings Co Assn. of Govts.</t>
  </si>
  <si>
    <t xml:space="preserve">    Madera Co Trans. Comm</t>
  </si>
  <si>
    <t>Numeric Increase 1990-2020</t>
  </si>
  <si>
    <t>Numeric Increase 1990-2008</t>
  </si>
  <si>
    <t>SB 375 MPOs</t>
  </si>
  <si>
    <t>2007 EMFAC Defaults (from 2005 models)</t>
  </si>
  <si>
    <t>DailyCO2e</t>
  </si>
  <si>
    <t>Yrly.MTCO2e</t>
  </si>
  <si>
    <t>Per Capita Total (Show reduction of 3% in 2020)</t>
  </si>
  <si>
    <t>DRAFT CO2 Targets by Region Using EMFAC 2007 Defaults - Methodology Developed by Micheal Brandman Assoc.</t>
  </si>
  <si>
    <t>Percent of Statewide Total (Method would apply percentages to the Scoping Plan 5MMTCO2E)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</si>
</sst>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[Red]\(#,##0.0\)"/>
    <numFmt numFmtId="167" formatCode="#,##0.000_);[Red]\(#,##0.000\)"/>
  </numFmts>
  <fonts count="5">
    <font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8" fontId="0" fillId="0" borderId="0" xfId="0" applyNumberFormat="1" applyAlignment="1">
      <alignment/>
    </xf>
    <xf numFmtId="9" fontId="0" fillId="0" borderId="0" xfId="19" applyAlignment="1">
      <alignment/>
    </xf>
    <xf numFmtId="9" fontId="1" fillId="0" borderId="0" xfId="19" applyFont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Alignment="1">
      <alignment/>
    </xf>
    <xf numFmtId="167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/>
    </xf>
    <xf numFmtId="38" fontId="0" fillId="2" borderId="0" xfId="0" applyNumberFormat="1" applyFill="1" applyAlignment="1">
      <alignment/>
    </xf>
    <xf numFmtId="165" fontId="0" fillId="2" borderId="0" xfId="15" applyNumberFormat="1" applyFill="1" applyAlignment="1">
      <alignment/>
    </xf>
    <xf numFmtId="9" fontId="0" fillId="2" borderId="0" xfId="19" applyFill="1" applyAlignment="1">
      <alignment/>
    </xf>
    <xf numFmtId="167" fontId="0" fillId="2" borderId="0" xfId="0" applyNumberFormat="1" applyFill="1" applyAlignment="1">
      <alignment/>
    </xf>
    <xf numFmtId="9" fontId="0" fillId="0" borderId="0" xfId="19" applyFill="1" applyAlignment="1">
      <alignment/>
    </xf>
    <xf numFmtId="165" fontId="0" fillId="0" borderId="0" xfId="15" applyNumberFormat="1" applyFill="1" applyAlignment="1">
      <alignment/>
    </xf>
    <xf numFmtId="167" fontId="0" fillId="0" borderId="0" xfId="0" applyNumberForma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right"/>
    </xf>
    <xf numFmtId="38" fontId="0" fillId="0" borderId="1" xfId="0" applyNumberFormat="1" applyBorder="1" applyAlignment="1">
      <alignment/>
    </xf>
    <xf numFmtId="38" fontId="0" fillId="2" borderId="1" xfId="0" applyNumberFormat="1" applyFill="1" applyBorder="1" applyAlignment="1">
      <alignment/>
    </xf>
    <xf numFmtId="0" fontId="0" fillId="0" borderId="1" xfId="0" applyBorder="1" applyAlignment="1">
      <alignment/>
    </xf>
    <xf numFmtId="9" fontId="0" fillId="0" borderId="1" xfId="19" applyBorder="1" applyAlignment="1">
      <alignment/>
    </xf>
    <xf numFmtId="9" fontId="0" fillId="2" borderId="1" xfId="19" applyFill="1" applyBorder="1" applyAlignment="1">
      <alignment/>
    </xf>
    <xf numFmtId="38" fontId="0" fillId="0" borderId="1" xfId="0" applyNumberFormat="1" applyFill="1" applyBorder="1" applyAlignment="1">
      <alignment/>
    </xf>
    <xf numFmtId="165" fontId="0" fillId="0" borderId="1" xfId="15" applyNumberFormat="1" applyBorder="1" applyAlignment="1">
      <alignment/>
    </xf>
    <xf numFmtId="165" fontId="0" fillId="2" borderId="1" xfId="15" applyNumberFormat="1" applyFill="1" applyBorder="1" applyAlignment="1">
      <alignment/>
    </xf>
    <xf numFmtId="9" fontId="0" fillId="0" borderId="1" xfId="19" applyFill="1" applyBorder="1" applyAlignment="1">
      <alignment/>
    </xf>
    <xf numFmtId="9" fontId="1" fillId="0" borderId="1" xfId="19" applyFont="1" applyBorder="1" applyAlignment="1">
      <alignment/>
    </xf>
    <xf numFmtId="0" fontId="4" fillId="0" borderId="0" xfId="0" applyFont="1" applyAlignment="1">
      <alignment/>
    </xf>
    <xf numFmtId="9" fontId="0" fillId="0" borderId="0" xfId="19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/>
    </xf>
    <xf numFmtId="9" fontId="0" fillId="2" borderId="3" xfId="19" applyFill="1" applyBorder="1" applyAlignment="1">
      <alignment/>
    </xf>
    <xf numFmtId="9" fontId="0" fillId="0" borderId="0" xfId="19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8"/>
  <sheetViews>
    <sheetView tabSelected="1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69" sqref="L69"/>
    </sheetView>
  </sheetViews>
  <sheetFormatPr defaultColWidth="9.140625" defaultRowHeight="12.75"/>
  <cols>
    <col min="1" max="1" width="38.140625" style="0" bestFit="1" customWidth="1"/>
    <col min="2" max="3" width="12.00390625" style="0" bestFit="1" customWidth="1"/>
    <col min="4" max="4" width="9.7109375" style="0" bestFit="1" customWidth="1"/>
    <col min="5" max="5" width="9.421875" style="0" bestFit="1" customWidth="1"/>
    <col min="6" max="6" width="13.421875" style="0" bestFit="1" customWidth="1"/>
    <col min="7" max="7" width="12.57421875" style="0" bestFit="1" customWidth="1"/>
    <col min="8" max="8" width="12.00390625" style="0" bestFit="1" customWidth="1"/>
    <col min="9" max="9" width="9.7109375" style="0" bestFit="1" customWidth="1"/>
    <col min="10" max="10" width="9.421875" style="0" bestFit="1" customWidth="1"/>
    <col min="11" max="11" width="12.57421875" style="0" bestFit="1" customWidth="1"/>
    <col min="12" max="13" width="10.7109375" style="0" bestFit="1" customWidth="1"/>
    <col min="14" max="14" width="9.28125" style="0" bestFit="1" customWidth="1"/>
    <col min="15" max="15" width="9.28125" style="0" customWidth="1"/>
    <col min="16" max="16" width="13.28125" style="0" bestFit="1" customWidth="1"/>
    <col min="17" max="17" width="9.28125" style="0" hidden="1" customWidth="1"/>
    <col min="18" max="18" width="9.421875" style="0" customWidth="1"/>
    <col min="19" max="19" width="10.140625" style="0" customWidth="1"/>
    <col min="20" max="21" width="9.28125" style="0" customWidth="1"/>
    <col min="22" max="22" width="12.140625" style="0" bestFit="1" customWidth="1"/>
    <col min="23" max="23" width="11.421875" style="0" customWidth="1"/>
    <col min="24" max="24" width="11.8515625" style="0" customWidth="1"/>
    <col min="25" max="26" width="9.28125" style="0" customWidth="1"/>
    <col min="27" max="27" width="12.140625" style="0" bestFit="1" customWidth="1"/>
    <col min="28" max="28" width="9.28125" style="0" hidden="1" customWidth="1"/>
    <col min="29" max="36" width="9.28125" style="0" bestFit="1" customWidth="1"/>
    <col min="37" max="37" width="9.28125" style="0" hidden="1" customWidth="1"/>
  </cols>
  <sheetData>
    <row r="1" ht="20.25" customHeight="1">
      <c r="A1" s="32" t="s">
        <v>34</v>
      </c>
    </row>
    <row r="2" spans="1:38" ht="12.75">
      <c r="A2" s="36" t="s">
        <v>29</v>
      </c>
      <c r="B2" s="34">
        <v>1990</v>
      </c>
      <c r="C2" s="35"/>
      <c r="D2" s="35"/>
      <c r="E2" s="35"/>
      <c r="F2" s="37"/>
      <c r="G2" s="34">
        <v>2008</v>
      </c>
      <c r="H2" s="35"/>
      <c r="I2" s="35"/>
      <c r="J2" s="35"/>
      <c r="K2" s="35"/>
      <c r="L2" s="34">
        <v>2020</v>
      </c>
      <c r="M2" s="35"/>
      <c r="N2" s="35"/>
      <c r="O2" s="35"/>
      <c r="P2" s="35"/>
      <c r="Q2" s="37"/>
      <c r="R2" s="34" t="s">
        <v>28</v>
      </c>
      <c r="S2" s="35"/>
      <c r="T2" s="35"/>
      <c r="U2" s="35"/>
      <c r="V2" s="10"/>
      <c r="W2" s="34" t="s">
        <v>27</v>
      </c>
      <c r="X2" s="35"/>
      <c r="Y2" s="35"/>
      <c r="Z2" s="35"/>
      <c r="AA2" s="35"/>
      <c r="AB2" s="1"/>
      <c r="AC2" s="34" t="s">
        <v>15</v>
      </c>
      <c r="AD2" s="35"/>
      <c r="AE2" s="35"/>
      <c r="AF2" s="35"/>
      <c r="AG2" s="34" t="s">
        <v>16</v>
      </c>
      <c r="AH2" s="35"/>
      <c r="AI2" s="35"/>
      <c r="AJ2" s="35"/>
      <c r="AK2" s="35"/>
      <c r="AL2" s="24"/>
    </row>
    <row r="3" spans="1:38" ht="12.75">
      <c r="A3" s="36"/>
      <c r="B3" s="21" t="s">
        <v>10</v>
      </c>
      <c r="C3" s="5" t="s">
        <v>14</v>
      </c>
      <c r="D3" s="5" t="s">
        <v>11</v>
      </c>
      <c r="E3" s="5" t="s">
        <v>31</v>
      </c>
      <c r="F3" s="5" t="s">
        <v>32</v>
      </c>
      <c r="G3" s="21" t="s">
        <v>10</v>
      </c>
      <c r="H3" s="5" t="s">
        <v>14</v>
      </c>
      <c r="I3" s="5" t="s">
        <v>11</v>
      </c>
      <c r="J3" s="5" t="s">
        <v>31</v>
      </c>
      <c r="K3" s="5" t="s">
        <v>32</v>
      </c>
      <c r="L3" s="21" t="s">
        <v>10</v>
      </c>
      <c r="M3" s="5" t="s">
        <v>14</v>
      </c>
      <c r="N3" s="5" t="s">
        <v>11</v>
      </c>
      <c r="O3" s="5" t="s">
        <v>31</v>
      </c>
      <c r="P3" s="5" t="s">
        <v>32</v>
      </c>
      <c r="Q3" s="5" t="s">
        <v>13</v>
      </c>
      <c r="R3" s="21" t="s">
        <v>10</v>
      </c>
      <c r="S3" s="5" t="s">
        <v>14</v>
      </c>
      <c r="T3" s="5" t="s">
        <v>11</v>
      </c>
      <c r="U3" s="5" t="s">
        <v>31</v>
      </c>
      <c r="V3" s="5" t="s">
        <v>32</v>
      </c>
      <c r="W3" s="21" t="s">
        <v>10</v>
      </c>
      <c r="X3" s="5" t="s">
        <v>14</v>
      </c>
      <c r="Y3" s="5" t="s">
        <v>11</v>
      </c>
      <c r="Z3" s="5" t="s">
        <v>31</v>
      </c>
      <c r="AA3" s="5" t="s">
        <v>32</v>
      </c>
      <c r="AB3" s="5" t="s">
        <v>13</v>
      </c>
      <c r="AC3" s="21" t="s">
        <v>10</v>
      </c>
      <c r="AD3" s="5" t="s">
        <v>14</v>
      </c>
      <c r="AE3" s="5" t="s">
        <v>11</v>
      </c>
      <c r="AF3" s="5" t="s">
        <v>12</v>
      </c>
      <c r="AG3" s="21" t="s">
        <v>10</v>
      </c>
      <c r="AH3" s="5" t="s">
        <v>14</v>
      </c>
      <c r="AI3" s="5" t="s">
        <v>11</v>
      </c>
      <c r="AJ3" s="5" t="s">
        <v>12</v>
      </c>
      <c r="AK3" s="5" t="s">
        <v>13</v>
      </c>
      <c r="AL3" s="24"/>
    </row>
    <row r="4" spans="1:38" ht="12.75">
      <c r="A4" s="9" t="s">
        <v>30</v>
      </c>
      <c r="B4" s="21"/>
      <c r="C4" s="5"/>
      <c r="D4" s="5"/>
      <c r="E4" s="5"/>
      <c r="F4" s="5"/>
      <c r="G4" s="21"/>
      <c r="H4" s="5"/>
      <c r="I4" s="5"/>
      <c r="J4" s="5"/>
      <c r="K4" s="5"/>
      <c r="L4" s="21"/>
      <c r="M4" s="5"/>
      <c r="N4" s="5"/>
      <c r="O4" s="5"/>
      <c r="Q4" s="5"/>
      <c r="R4" s="21"/>
      <c r="S4" s="5"/>
      <c r="T4" s="5"/>
      <c r="U4" s="5"/>
      <c r="V4" s="5"/>
      <c r="W4" s="21"/>
      <c r="X4" s="5"/>
      <c r="Y4" s="5"/>
      <c r="Z4" s="5"/>
      <c r="AB4" s="5"/>
      <c r="AC4" s="21"/>
      <c r="AD4" s="5"/>
      <c r="AE4" s="5"/>
      <c r="AF4" s="5"/>
      <c r="AG4" s="21"/>
      <c r="AH4" s="5"/>
      <c r="AI4" s="5"/>
      <c r="AJ4" s="5"/>
      <c r="AK4" s="5"/>
      <c r="AL4" s="24"/>
    </row>
    <row r="5" spans="1:38" ht="12.75">
      <c r="A5" t="s">
        <v>9</v>
      </c>
      <c r="B5" s="22">
        <v>14547000</v>
      </c>
      <c r="C5" s="2">
        <v>7484710</v>
      </c>
      <c r="D5" s="2">
        <v>278908</v>
      </c>
      <c r="E5" s="2">
        <v>139956</v>
      </c>
      <c r="F5" s="2">
        <f>E5*365*0.907</f>
        <v>46333133.58</v>
      </c>
      <c r="G5" s="22">
        <v>18636934</v>
      </c>
      <c r="H5" s="2">
        <v>9679843</v>
      </c>
      <c r="I5" s="2">
        <v>349739</v>
      </c>
      <c r="J5" s="2">
        <v>170388</v>
      </c>
      <c r="K5" s="2">
        <f>J5*365*0.907</f>
        <v>56407799.34</v>
      </c>
      <c r="L5" s="22">
        <v>21416262</v>
      </c>
      <c r="M5" s="2">
        <v>11460042</v>
      </c>
      <c r="N5" s="2">
        <v>393182</v>
      </c>
      <c r="O5" s="2">
        <v>191133</v>
      </c>
      <c r="P5" s="2">
        <f>O5*365*0.907</f>
        <v>63275535.315000005</v>
      </c>
      <c r="Q5" s="2">
        <v>172035</v>
      </c>
      <c r="R5" s="22">
        <f>G5-B5</f>
        <v>4089934</v>
      </c>
      <c r="S5" s="2">
        <f>H5-C5</f>
        <v>2195133</v>
      </c>
      <c r="T5" s="2">
        <f>I5-D5</f>
        <v>70831</v>
      </c>
      <c r="U5" s="2">
        <f>J5-E5</f>
        <v>30432</v>
      </c>
      <c r="V5" s="2">
        <f>U5*365*0.907</f>
        <v>10074665.76</v>
      </c>
      <c r="W5" s="28">
        <f>L5-B5</f>
        <v>6869262</v>
      </c>
      <c r="X5" s="6">
        <f>M5-C5</f>
        <v>3975332</v>
      </c>
      <c r="Y5" s="6">
        <f>N5-D5</f>
        <v>114274</v>
      </c>
      <c r="Z5" s="6">
        <f>O5-E5</f>
        <v>51177</v>
      </c>
      <c r="AA5" s="2">
        <f>Z5*365*0.907</f>
        <v>16942401.735</v>
      </c>
      <c r="AB5" s="6">
        <f>Q5-E5</f>
        <v>32079</v>
      </c>
      <c r="AC5" s="25">
        <v>0.281</v>
      </c>
      <c r="AD5" s="3">
        <v>0.293</v>
      </c>
      <c r="AE5" s="3">
        <v>0.254</v>
      </c>
      <c r="AF5" s="3">
        <v>0.217</v>
      </c>
      <c r="AG5" s="25">
        <v>0.472</v>
      </c>
      <c r="AH5" s="3">
        <v>0.531</v>
      </c>
      <c r="AI5" s="3">
        <v>0.41</v>
      </c>
      <c r="AJ5" s="3">
        <v>0.366</v>
      </c>
      <c r="AK5" s="3">
        <v>0.229</v>
      </c>
      <c r="AL5" s="24"/>
    </row>
    <row r="6" spans="1:38" ht="12.75">
      <c r="A6" t="s">
        <v>5</v>
      </c>
      <c r="B6" s="22">
        <v>5997200</v>
      </c>
      <c r="C6" s="2">
        <v>3626524</v>
      </c>
      <c r="D6" s="2">
        <v>124896</v>
      </c>
      <c r="E6" s="2">
        <v>61554</v>
      </c>
      <c r="F6" s="2">
        <f aca="true" t="shared" si="0" ref="F6:F24">E6*365*0.907</f>
        <v>20377759.47</v>
      </c>
      <c r="G6" s="22">
        <v>7301080</v>
      </c>
      <c r="H6" s="2">
        <v>4554965</v>
      </c>
      <c r="I6" s="2">
        <v>148262</v>
      </c>
      <c r="J6" s="2">
        <v>71571</v>
      </c>
      <c r="K6" s="2">
        <f aca="true" t="shared" si="1" ref="K6:K24">J6*365*0.907</f>
        <v>23693937.405</v>
      </c>
      <c r="L6" s="22">
        <v>7975241</v>
      </c>
      <c r="M6" s="2">
        <v>5483975</v>
      </c>
      <c r="N6" s="2">
        <v>176025</v>
      </c>
      <c r="O6" s="2">
        <v>84370</v>
      </c>
      <c r="P6" s="2">
        <f aca="true" t="shared" si="2" ref="P6:P24">O6*365*0.907</f>
        <v>27931110.35</v>
      </c>
      <c r="Q6" s="2">
        <v>75940</v>
      </c>
      <c r="R6" s="22">
        <f aca="true" t="shared" si="3" ref="R6:R24">G6-B6</f>
        <v>1303880</v>
      </c>
      <c r="S6" s="2">
        <f aca="true" t="shared" si="4" ref="S6:S24">H6-C6</f>
        <v>928441</v>
      </c>
      <c r="T6" s="2">
        <f aca="true" t="shared" si="5" ref="T6:T24">I6-D6</f>
        <v>23366</v>
      </c>
      <c r="U6" s="2">
        <f aca="true" t="shared" si="6" ref="U6:U24">J6-E6</f>
        <v>10017</v>
      </c>
      <c r="V6" s="2">
        <f aca="true" t="shared" si="7" ref="V6:V24">U6*365*0.907</f>
        <v>3316177.935</v>
      </c>
      <c r="W6" s="28">
        <f aca="true" t="shared" si="8" ref="W6:W24">L6-B6</f>
        <v>1978041</v>
      </c>
      <c r="X6" s="6">
        <f aca="true" t="shared" si="9" ref="X6:X24">M6-C6</f>
        <v>1857451</v>
      </c>
      <c r="Y6" s="6">
        <f aca="true" t="shared" si="10" ref="Y6:Y24">N6-D6</f>
        <v>51129</v>
      </c>
      <c r="Z6" s="6">
        <f aca="true" t="shared" si="11" ref="Z6:Z24">O6-E6</f>
        <v>22816</v>
      </c>
      <c r="AA6" s="2">
        <f aca="true" t="shared" si="12" ref="AA6:AA24">Z6*365*0.907</f>
        <v>7553350.88</v>
      </c>
      <c r="AB6" s="6">
        <f aca="true" t="shared" si="13" ref="AB6:AB24">Q6-E6</f>
        <v>14386</v>
      </c>
      <c r="AC6" s="25">
        <v>0.217</v>
      </c>
      <c r="AD6" s="3">
        <v>0.256</v>
      </c>
      <c r="AE6" s="3">
        <v>0.187</v>
      </c>
      <c r="AF6" s="3">
        <v>0.163</v>
      </c>
      <c r="AG6" s="25">
        <v>0.33</v>
      </c>
      <c r="AH6" s="3">
        <v>0.512</v>
      </c>
      <c r="AI6" s="3">
        <v>0.409</v>
      </c>
      <c r="AJ6" s="3">
        <v>0.371</v>
      </c>
      <c r="AK6" s="3">
        <v>0.234</v>
      </c>
      <c r="AL6" s="24"/>
    </row>
    <row r="7" spans="1:38" ht="12" customHeight="1">
      <c r="A7" s="11" t="s">
        <v>18</v>
      </c>
      <c r="B7" s="23">
        <f>SUM(B8:B15)</f>
        <v>2714200</v>
      </c>
      <c r="C7" s="19">
        <f aca="true" t="shared" si="14" ref="C7:Q7">SUM(C8:C15)</f>
        <v>1189349</v>
      </c>
      <c r="D7" s="19">
        <f t="shared" si="14"/>
        <v>46939</v>
      </c>
      <c r="E7" s="19">
        <f t="shared" si="14"/>
        <v>22884</v>
      </c>
      <c r="F7" s="12">
        <f t="shared" si="0"/>
        <v>7575862.62</v>
      </c>
      <c r="G7" s="23">
        <f t="shared" si="14"/>
        <v>3956003</v>
      </c>
      <c r="H7" s="19">
        <f t="shared" si="14"/>
        <v>1928852</v>
      </c>
      <c r="I7" s="19">
        <f t="shared" si="14"/>
        <v>71216</v>
      </c>
      <c r="J7" s="19">
        <f t="shared" si="14"/>
        <v>32860</v>
      </c>
      <c r="K7" s="12">
        <f t="shared" si="1"/>
        <v>10878467.3</v>
      </c>
      <c r="L7" s="23">
        <f t="shared" si="14"/>
        <v>5318531</v>
      </c>
      <c r="M7" s="19">
        <f t="shared" si="14"/>
        <v>2574931</v>
      </c>
      <c r="N7" s="19">
        <f t="shared" si="14"/>
        <v>96535</v>
      </c>
      <c r="O7" s="19">
        <f>SUM(O8:O15)</f>
        <v>43904</v>
      </c>
      <c r="P7" s="12">
        <f t="shared" si="2"/>
        <v>14534638.72</v>
      </c>
      <c r="Q7" s="12">
        <f t="shared" si="14"/>
        <v>39517</v>
      </c>
      <c r="R7" s="23">
        <f t="shared" si="3"/>
        <v>1241803</v>
      </c>
      <c r="S7" s="19">
        <f t="shared" si="4"/>
        <v>739503</v>
      </c>
      <c r="T7" s="19">
        <f t="shared" si="5"/>
        <v>24277</v>
      </c>
      <c r="U7" s="19">
        <f t="shared" si="6"/>
        <v>9976</v>
      </c>
      <c r="V7" s="12">
        <f t="shared" si="7"/>
        <v>3302604.68</v>
      </c>
      <c r="W7" s="29">
        <f t="shared" si="8"/>
        <v>2604331</v>
      </c>
      <c r="X7" s="17">
        <f t="shared" si="9"/>
        <v>1385582</v>
      </c>
      <c r="Y7" s="17">
        <f t="shared" si="10"/>
        <v>49596</v>
      </c>
      <c r="Z7" s="17">
        <f t="shared" si="11"/>
        <v>21020</v>
      </c>
      <c r="AA7" s="12">
        <f t="shared" si="12"/>
        <v>6958776.100000001</v>
      </c>
      <c r="AB7" s="13">
        <f t="shared" si="13"/>
        <v>16633</v>
      </c>
      <c r="AC7" s="26">
        <f>(G7-B7)/B7</f>
        <v>0.4575208164468352</v>
      </c>
      <c r="AD7" s="14">
        <f>(H7-C7)/C7</f>
        <v>0.6217712378788732</v>
      </c>
      <c r="AE7" s="14">
        <f>(I7-D7)/D7</f>
        <v>0.5172031785934936</v>
      </c>
      <c r="AF7" s="14">
        <f>(J7-E7)/E7</f>
        <v>0.435937773116588</v>
      </c>
      <c r="AG7" s="26">
        <f>(L7-B7)/B7</f>
        <v>0.9595206690737602</v>
      </c>
      <c r="AH7" s="14">
        <f>(M7-C7)/C7</f>
        <v>1.1649919409693874</v>
      </c>
      <c r="AI7" s="14">
        <f>(N7-D7)/D7</f>
        <v>1.0566053814525236</v>
      </c>
      <c r="AJ7" s="14">
        <f>(O7-$E7)/$E7</f>
        <v>0.9185457087921692</v>
      </c>
      <c r="AK7" s="3">
        <f>(Q7-$E7)/$E7</f>
        <v>0.7268397133368292</v>
      </c>
      <c r="AL7" s="24"/>
    </row>
    <row r="8" spans="1:38" ht="12" customHeight="1" hidden="1">
      <c r="A8" t="s">
        <v>19</v>
      </c>
      <c r="B8" s="22">
        <v>661400</v>
      </c>
      <c r="C8" s="19">
        <v>264204</v>
      </c>
      <c r="D8" s="19">
        <v>10346</v>
      </c>
      <c r="E8" s="19">
        <v>5146</v>
      </c>
      <c r="F8" s="2">
        <f t="shared" si="0"/>
        <v>1703609.03</v>
      </c>
      <c r="G8" s="22">
        <v>931098</v>
      </c>
      <c r="H8" s="19">
        <v>427226</v>
      </c>
      <c r="I8" s="19">
        <v>15676</v>
      </c>
      <c r="J8" s="19">
        <v>7162</v>
      </c>
      <c r="K8" s="2">
        <f t="shared" si="1"/>
        <v>2371015.91</v>
      </c>
      <c r="L8" s="22">
        <v>1201792</v>
      </c>
      <c r="M8" s="19">
        <v>554460</v>
      </c>
      <c r="N8" s="19">
        <v>20547</v>
      </c>
      <c r="O8" s="19">
        <v>9256</v>
      </c>
      <c r="P8" s="2">
        <f t="shared" si="2"/>
        <v>3064245.08</v>
      </c>
      <c r="Q8" s="2">
        <v>8331</v>
      </c>
      <c r="R8" s="22">
        <f t="shared" si="3"/>
        <v>269698</v>
      </c>
      <c r="S8" s="19">
        <f t="shared" si="4"/>
        <v>163022</v>
      </c>
      <c r="T8" s="19">
        <f t="shared" si="5"/>
        <v>5330</v>
      </c>
      <c r="U8" s="19">
        <f t="shared" si="6"/>
        <v>2016</v>
      </c>
      <c r="V8" s="2">
        <f t="shared" si="7"/>
        <v>667406.88</v>
      </c>
      <c r="W8" s="28">
        <f t="shared" si="8"/>
        <v>540392</v>
      </c>
      <c r="X8" s="6">
        <f t="shared" si="9"/>
        <v>290256</v>
      </c>
      <c r="Y8" s="6">
        <f t="shared" si="10"/>
        <v>10201</v>
      </c>
      <c r="Z8" s="6">
        <f t="shared" si="11"/>
        <v>4110</v>
      </c>
      <c r="AA8" s="2">
        <f t="shared" si="12"/>
        <v>1360636.05</v>
      </c>
      <c r="AB8" s="6">
        <f t="shared" si="13"/>
        <v>3185</v>
      </c>
      <c r="AC8" s="25">
        <v>0.408</v>
      </c>
      <c r="AD8" s="3">
        <v>0.617</v>
      </c>
      <c r="AE8" s="3">
        <v>0.515</v>
      </c>
      <c r="AF8" s="3">
        <v>0.392</v>
      </c>
      <c r="AG8" s="25">
        <v>0.817</v>
      </c>
      <c r="AH8" s="3">
        <v>1.099</v>
      </c>
      <c r="AI8" s="3">
        <v>0.986</v>
      </c>
      <c r="AJ8" s="3">
        <v>0.798</v>
      </c>
      <c r="AK8" s="3">
        <v>0.619</v>
      </c>
      <c r="AL8" s="24"/>
    </row>
    <row r="9" spans="1:38" ht="12" customHeight="1" hidden="1">
      <c r="A9" t="s">
        <v>20</v>
      </c>
      <c r="B9" s="22">
        <v>537300</v>
      </c>
      <c r="C9" s="19">
        <v>243239</v>
      </c>
      <c r="D9" s="19">
        <v>9889</v>
      </c>
      <c r="E9" s="19">
        <v>5011</v>
      </c>
      <c r="F9" s="2">
        <f t="shared" si="0"/>
        <v>1658916.605</v>
      </c>
      <c r="G9" s="22">
        <v>817517</v>
      </c>
      <c r="H9" s="19">
        <v>383146</v>
      </c>
      <c r="I9" s="19">
        <v>14809</v>
      </c>
      <c r="J9" s="19">
        <v>7175</v>
      </c>
      <c r="K9" s="2">
        <f t="shared" si="1"/>
        <v>2375319.625</v>
      </c>
      <c r="L9" s="22">
        <v>1086113</v>
      </c>
      <c r="M9" s="19">
        <v>536207</v>
      </c>
      <c r="N9" s="19">
        <v>20752</v>
      </c>
      <c r="O9" s="19">
        <v>9762</v>
      </c>
      <c r="P9" s="2">
        <f t="shared" si="2"/>
        <v>3231758.91</v>
      </c>
      <c r="Q9" s="2">
        <v>8787</v>
      </c>
      <c r="R9" s="22">
        <f t="shared" si="3"/>
        <v>280217</v>
      </c>
      <c r="S9" s="19">
        <f t="shared" si="4"/>
        <v>139907</v>
      </c>
      <c r="T9" s="19">
        <f t="shared" si="5"/>
        <v>4920</v>
      </c>
      <c r="U9" s="19">
        <f t="shared" si="6"/>
        <v>2164</v>
      </c>
      <c r="V9" s="2">
        <f t="shared" si="7"/>
        <v>716403.02</v>
      </c>
      <c r="W9" s="28">
        <f t="shared" si="8"/>
        <v>548813</v>
      </c>
      <c r="X9" s="6">
        <f t="shared" si="9"/>
        <v>292968</v>
      </c>
      <c r="Y9" s="6">
        <f t="shared" si="10"/>
        <v>10863</v>
      </c>
      <c r="Z9" s="6">
        <f t="shared" si="11"/>
        <v>4751</v>
      </c>
      <c r="AA9" s="2">
        <f t="shared" si="12"/>
        <v>1572842.305</v>
      </c>
      <c r="AB9" s="6">
        <f t="shared" si="13"/>
        <v>3776</v>
      </c>
      <c r="AC9" s="25">
        <v>0.522</v>
      </c>
      <c r="AD9" s="3">
        <v>0.575</v>
      </c>
      <c r="AE9" s="3">
        <v>0.498</v>
      </c>
      <c r="AF9" s="3">
        <v>0.432</v>
      </c>
      <c r="AG9" s="25">
        <v>1.021</v>
      </c>
      <c r="AH9" s="3">
        <v>1.204</v>
      </c>
      <c r="AI9" s="3">
        <v>1.098</v>
      </c>
      <c r="AJ9" s="3">
        <v>0.948</v>
      </c>
      <c r="AK9" s="3">
        <v>0.754</v>
      </c>
      <c r="AL9" s="24"/>
    </row>
    <row r="10" spans="1:38" ht="12" customHeight="1" hidden="1">
      <c r="A10" t="s">
        <v>21</v>
      </c>
      <c r="B10" s="22">
        <v>477700</v>
      </c>
      <c r="C10" s="19">
        <v>208284</v>
      </c>
      <c r="D10" s="19">
        <v>8374</v>
      </c>
      <c r="E10" s="19">
        <v>4043</v>
      </c>
      <c r="F10" s="2">
        <f t="shared" si="0"/>
        <v>1338455.365</v>
      </c>
      <c r="G10" s="22">
        <v>685660</v>
      </c>
      <c r="H10" s="19">
        <v>348046</v>
      </c>
      <c r="I10" s="19">
        <v>13015</v>
      </c>
      <c r="J10" s="19">
        <v>5850</v>
      </c>
      <c r="K10" s="2">
        <f t="shared" si="1"/>
        <v>1936671.75</v>
      </c>
      <c r="L10" s="22">
        <v>965094</v>
      </c>
      <c r="M10" s="19">
        <v>476405</v>
      </c>
      <c r="N10" s="19">
        <v>18021</v>
      </c>
      <c r="O10" s="19">
        <v>8098</v>
      </c>
      <c r="P10" s="2">
        <f t="shared" si="2"/>
        <v>2680883.39</v>
      </c>
      <c r="Q10" s="2">
        <v>7289</v>
      </c>
      <c r="R10" s="22">
        <f t="shared" si="3"/>
        <v>207960</v>
      </c>
      <c r="S10" s="19">
        <f t="shared" si="4"/>
        <v>139762</v>
      </c>
      <c r="T10" s="19">
        <f t="shared" si="5"/>
        <v>4641</v>
      </c>
      <c r="U10" s="19">
        <f t="shared" si="6"/>
        <v>1807</v>
      </c>
      <c r="V10" s="2">
        <f t="shared" si="7"/>
        <v>598216.385</v>
      </c>
      <c r="W10" s="28">
        <f t="shared" si="8"/>
        <v>487394</v>
      </c>
      <c r="X10" s="6">
        <f t="shared" si="9"/>
        <v>268121</v>
      </c>
      <c r="Y10" s="6">
        <f t="shared" si="10"/>
        <v>9647</v>
      </c>
      <c r="Z10" s="6">
        <f t="shared" si="11"/>
        <v>4055</v>
      </c>
      <c r="AA10" s="2">
        <f t="shared" si="12"/>
        <v>1342428.0250000001</v>
      </c>
      <c r="AB10" s="6">
        <f t="shared" si="13"/>
        <v>3246</v>
      </c>
      <c r="AC10" s="25">
        <v>0.435</v>
      </c>
      <c r="AD10" s="3">
        <v>0.671</v>
      </c>
      <c r="AE10" s="3">
        <v>0.554</v>
      </c>
      <c r="AF10" s="3">
        <v>0.447</v>
      </c>
      <c r="AG10" s="25">
        <v>1.02</v>
      </c>
      <c r="AH10" s="3">
        <v>1.287</v>
      </c>
      <c r="AI10" s="3">
        <v>1.152</v>
      </c>
      <c r="AJ10" s="3">
        <v>1.003</v>
      </c>
      <c r="AK10" s="3">
        <v>0.803</v>
      </c>
      <c r="AL10" s="24"/>
    </row>
    <row r="11" spans="1:38" ht="12" customHeight="1" hidden="1">
      <c r="A11" t="s">
        <v>23</v>
      </c>
      <c r="B11" s="22">
        <v>365100</v>
      </c>
      <c r="C11" s="19">
        <v>178715</v>
      </c>
      <c r="D11" s="19">
        <v>6212</v>
      </c>
      <c r="E11" s="19">
        <v>2912</v>
      </c>
      <c r="F11" s="2">
        <f t="shared" si="0"/>
        <v>964032.16</v>
      </c>
      <c r="G11" s="22">
        <v>525903</v>
      </c>
      <c r="H11" s="19">
        <v>266687</v>
      </c>
      <c r="I11" s="19">
        <v>8354</v>
      </c>
      <c r="J11" s="19">
        <v>3853</v>
      </c>
      <c r="K11" s="2">
        <f t="shared" si="1"/>
        <v>1275554.915</v>
      </c>
      <c r="L11" s="22">
        <v>699144</v>
      </c>
      <c r="M11" s="19">
        <v>330917</v>
      </c>
      <c r="N11" s="19">
        <v>10565</v>
      </c>
      <c r="O11" s="19">
        <v>4900</v>
      </c>
      <c r="P11" s="2">
        <f t="shared" si="2"/>
        <v>1622169.5</v>
      </c>
      <c r="Q11" s="2">
        <v>4410</v>
      </c>
      <c r="R11" s="22">
        <f t="shared" si="3"/>
        <v>160803</v>
      </c>
      <c r="S11" s="19">
        <f t="shared" si="4"/>
        <v>87972</v>
      </c>
      <c r="T11" s="19">
        <f t="shared" si="5"/>
        <v>2142</v>
      </c>
      <c r="U11" s="19">
        <f t="shared" si="6"/>
        <v>941</v>
      </c>
      <c r="V11" s="2">
        <f t="shared" si="7"/>
        <v>311522.755</v>
      </c>
      <c r="W11" s="28">
        <f t="shared" si="8"/>
        <v>334044</v>
      </c>
      <c r="X11" s="6">
        <f t="shared" si="9"/>
        <v>152202</v>
      </c>
      <c r="Y11" s="6">
        <f t="shared" si="10"/>
        <v>4353</v>
      </c>
      <c r="Z11" s="6">
        <f t="shared" si="11"/>
        <v>1988</v>
      </c>
      <c r="AA11" s="2">
        <f t="shared" si="12"/>
        <v>658137.34</v>
      </c>
      <c r="AB11" s="6">
        <f t="shared" si="13"/>
        <v>1498</v>
      </c>
      <c r="AC11" s="25">
        <v>0.44</v>
      </c>
      <c r="AD11" s="3">
        <v>0.492</v>
      </c>
      <c r="AE11" s="3">
        <v>0.345</v>
      </c>
      <c r="AF11" s="3">
        <v>0.323</v>
      </c>
      <c r="AG11" s="25">
        <v>0.915</v>
      </c>
      <c r="AH11" s="3">
        <v>0.852</v>
      </c>
      <c r="AI11" s="3">
        <v>0.701</v>
      </c>
      <c r="AJ11" s="3">
        <v>0.683</v>
      </c>
      <c r="AK11" s="3">
        <v>0.515</v>
      </c>
      <c r="AL11" s="24"/>
    </row>
    <row r="12" spans="1:38" ht="12" customHeight="1" hidden="1">
      <c r="A12" t="s">
        <v>22</v>
      </c>
      <c r="B12" s="22">
        <v>309200</v>
      </c>
      <c r="C12" s="19">
        <v>141338</v>
      </c>
      <c r="D12" s="19">
        <v>4946</v>
      </c>
      <c r="E12" s="19">
        <v>2333</v>
      </c>
      <c r="F12" s="2">
        <f t="shared" si="0"/>
        <v>772351.3150000001</v>
      </c>
      <c r="G12" s="22">
        <v>435254</v>
      </c>
      <c r="H12" s="19">
        <v>231041</v>
      </c>
      <c r="I12" s="19">
        <v>7661</v>
      </c>
      <c r="J12" s="19">
        <v>3434</v>
      </c>
      <c r="K12" s="2">
        <f t="shared" si="1"/>
        <v>1136842.87</v>
      </c>
      <c r="L12" s="22">
        <v>599117</v>
      </c>
      <c r="M12" s="19">
        <v>306786</v>
      </c>
      <c r="N12" s="19">
        <v>10286</v>
      </c>
      <c r="O12" s="19">
        <v>4522</v>
      </c>
      <c r="P12" s="2">
        <f t="shared" si="2"/>
        <v>1497030.71</v>
      </c>
      <c r="Q12" s="2">
        <v>4070</v>
      </c>
      <c r="R12" s="22">
        <f t="shared" si="3"/>
        <v>126054</v>
      </c>
      <c r="S12" s="19">
        <f t="shared" si="4"/>
        <v>89703</v>
      </c>
      <c r="T12" s="19">
        <f t="shared" si="5"/>
        <v>2715</v>
      </c>
      <c r="U12" s="19">
        <f t="shared" si="6"/>
        <v>1101</v>
      </c>
      <c r="V12" s="2">
        <f t="shared" si="7"/>
        <v>364491.555</v>
      </c>
      <c r="W12" s="28">
        <f t="shared" si="8"/>
        <v>289917</v>
      </c>
      <c r="X12" s="6">
        <f t="shared" si="9"/>
        <v>165448</v>
      </c>
      <c r="Y12" s="6">
        <f t="shared" si="10"/>
        <v>5340</v>
      </c>
      <c r="Z12" s="6">
        <f t="shared" si="11"/>
        <v>2189</v>
      </c>
      <c r="AA12" s="2">
        <f t="shared" si="12"/>
        <v>724679.395</v>
      </c>
      <c r="AB12" s="6">
        <f t="shared" si="13"/>
        <v>1737</v>
      </c>
      <c r="AC12" s="25">
        <v>0.408</v>
      </c>
      <c r="AD12" s="3">
        <v>0.635</v>
      </c>
      <c r="AE12" s="3">
        <v>0.549</v>
      </c>
      <c r="AF12" s="3">
        <v>0.472</v>
      </c>
      <c r="AG12" s="25">
        <v>0.938</v>
      </c>
      <c r="AH12" s="3">
        <v>1.171</v>
      </c>
      <c r="AI12" s="3">
        <v>1.08</v>
      </c>
      <c r="AJ12" s="3">
        <v>0.939</v>
      </c>
      <c r="AK12" s="3">
        <v>0.745</v>
      </c>
      <c r="AL12" s="24"/>
    </row>
    <row r="13" spans="1:38" ht="12" customHeight="1" hidden="1">
      <c r="A13" t="s">
        <v>24</v>
      </c>
      <c r="B13" s="22">
        <v>176300</v>
      </c>
      <c r="C13" s="19">
        <v>80676</v>
      </c>
      <c r="D13" s="19">
        <v>3942</v>
      </c>
      <c r="E13" s="19">
        <v>1875</v>
      </c>
      <c r="F13" s="2">
        <f t="shared" si="0"/>
        <v>620728.125</v>
      </c>
      <c r="G13" s="22">
        <v>255250</v>
      </c>
      <c r="H13" s="19">
        <v>125643</v>
      </c>
      <c r="I13" s="19">
        <v>5615</v>
      </c>
      <c r="J13" s="19">
        <v>2543</v>
      </c>
      <c r="K13" s="2">
        <f t="shared" si="1"/>
        <v>841872.865</v>
      </c>
      <c r="L13" s="22">
        <v>348690</v>
      </c>
      <c r="M13" s="19">
        <v>170551</v>
      </c>
      <c r="N13" s="19">
        <v>7895</v>
      </c>
      <c r="O13" s="19">
        <v>3548</v>
      </c>
      <c r="P13" s="2">
        <f t="shared" si="2"/>
        <v>1174583.1400000001</v>
      </c>
      <c r="Q13" s="2">
        <v>3193</v>
      </c>
      <c r="R13" s="22">
        <f t="shared" si="3"/>
        <v>78950</v>
      </c>
      <c r="S13" s="19">
        <f t="shared" si="4"/>
        <v>44967</v>
      </c>
      <c r="T13" s="19">
        <f t="shared" si="5"/>
        <v>1673</v>
      </c>
      <c r="U13" s="19">
        <f t="shared" si="6"/>
        <v>668</v>
      </c>
      <c r="V13" s="2">
        <f t="shared" si="7"/>
        <v>221144.74000000002</v>
      </c>
      <c r="W13" s="28">
        <f t="shared" si="8"/>
        <v>172390</v>
      </c>
      <c r="X13" s="6">
        <f t="shared" si="9"/>
        <v>89875</v>
      </c>
      <c r="Y13" s="6">
        <f t="shared" si="10"/>
        <v>3953</v>
      </c>
      <c r="Z13" s="6">
        <f t="shared" si="11"/>
        <v>1673</v>
      </c>
      <c r="AA13" s="2">
        <f t="shared" si="12"/>
        <v>553855.015</v>
      </c>
      <c r="AB13" s="6">
        <f t="shared" si="13"/>
        <v>1318</v>
      </c>
      <c r="AC13" s="25">
        <v>0.448</v>
      </c>
      <c r="AD13" s="3">
        <v>0.557</v>
      </c>
      <c r="AE13" s="3">
        <v>0.424</v>
      </c>
      <c r="AF13" s="3">
        <v>0.356</v>
      </c>
      <c r="AG13" s="25">
        <v>0.978</v>
      </c>
      <c r="AH13" s="3">
        <v>1.114</v>
      </c>
      <c r="AI13" s="3">
        <v>1.003</v>
      </c>
      <c r="AJ13" s="3">
        <v>0.892</v>
      </c>
      <c r="AK13" s="3">
        <v>0.703</v>
      </c>
      <c r="AL13" s="24"/>
    </row>
    <row r="14" spans="1:38" ht="12" customHeight="1" hidden="1">
      <c r="A14" t="s">
        <v>25</v>
      </c>
      <c r="B14" s="22">
        <v>100800</v>
      </c>
      <c r="C14" s="19">
        <v>29959</v>
      </c>
      <c r="D14" s="19">
        <v>1278</v>
      </c>
      <c r="E14" s="19">
        <v>621</v>
      </c>
      <c r="F14" s="2">
        <f t="shared" si="0"/>
        <v>205585.155</v>
      </c>
      <c r="G14" s="22">
        <v>154434</v>
      </c>
      <c r="H14" s="19">
        <v>62515</v>
      </c>
      <c r="I14" s="19">
        <v>2505</v>
      </c>
      <c r="J14" s="19">
        <v>1158</v>
      </c>
      <c r="K14" s="2">
        <f t="shared" si="1"/>
        <v>383361.69</v>
      </c>
      <c r="L14" s="22">
        <v>205707</v>
      </c>
      <c r="M14" s="19">
        <v>81180</v>
      </c>
      <c r="N14" s="19">
        <v>3280</v>
      </c>
      <c r="O14" s="19">
        <v>1496</v>
      </c>
      <c r="P14" s="2">
        <f t="shared" si="2"/>
        <v>495258.28</v>
      </c>
      <c r="Q14" s="2">
        <v>1347</v>
      </c>
      <c r="R14" s="22">
        <f t="shared" si="3"/>
        <v>53634</v>
      </c>
      <c r="S14" s="19">
        <f t="shared" si="4"/>
        <v>32556</v>
      </c>
      <c r="T14" s="19">
        <f t="shared" si="5"/>
        <v>1227</v>
      </c>
      <c r="U14" s="19">
        <f t="shared" si="6"/>
        <v>537</v>
      </c>
      <c r="V14" s="2">
        <f t="shared" si="7"/>
        <v>177776.535</v>
      </c>
      <c r="W14" s="28">
        <f t="shared" si="8"/>
        <v>104907</v>
      </c>
      <c r="X14" s="6">
        <f t="shared" si="9"/>
        <v>51221</v>
      </c>
      <c r="Y14" s="6">
        <f t="shared" si="10"/>
        <v>2002</v>
      </c>
      <c r="Z14" s="6">
        <f t="shared" si="11"/>
        <v>875</v>
      </c>
      <c r="AA14" s="2">
        <f t="shared" si="12"/>
        <v>289673.125</v>
      </c>
      <c r="AB14" s="6">
        <f t="shared" si="13"/>
        <v>726</v>
      </c>
      <c r="AC14" s="25">
        <v>0.532</v>
      </c>
      <c r="AD14" s="3">
        <v>1.087</v>
      </c>
      <c r="AE14" s="3">
        <v>0.96</v>
      </c>
      <c r="AF14" s="3">
        <v>0.866</v>
      </c>
      <c r="AG14" s="25">
        <v>1.041</v>
      </c>
      <c r="AH14" s="3">
        <v>1.71</v>
      </c>
      <c r="AI14" s="3">
        <v>1.567</v>
      </c>
      <c r="AJ14" s="3">
        <v>1.41</v>
      </c>
      <c r="AK14" s="3">
        <v>1.17</v>
      </c>
      <c r="AL14" s="24"/>
    </row>
    <row r="15" spans="1:38" ht="12" customHeight="1" hidden="1">
      <c r="A15" t="s">
        <v>26</v>
      </c>
      <c r="B15" s="22">
        <v>86400</v>
      </c>
      <c r="C15" s="19">
        <v>42934</v>
      </c>
      <c r="D15" s="19">
        <v>1952</v>
      </c>
      <c r="E15" s="19">
        <v>943</v>
      </c>
      <c r="F15" s="2">
        <f t="shared" si="0"/>
        <v>312184.865</v>
      </c>
      <c r="G15" s="22">
        <v>150887</v>
      </c>
      <c r="H15" s="19">
        <v>84548</v>
      </c>
      <c r="I15" s="19">
        <v>3581</v>
      </c>
      <c r="J15" s="19">
        <v>1685</v>
      </c>
      <c r="K15" s="2">
        <f t="shared" si="1"/>
        <v>557827.675</v>
      </c>
      <c r="L15" s="22">
        <v>212874</v>
      </c>
      <c r="M15" s="19">
        <v>118425</v>
      </c>
      <c r="N15" s="19">
        <v>5189</v>
      </c>
      <c r="O15" s="19">
        <v>2322</v>
      </c>
      <c r="P15" s="2">
        <f t="shared" si="2"/>
        <v>768709.7100000001</v>
      </c>
      <c r="Q15" s="2">
        <v>2090</v>
      </c>
      <c r="R15" s="22">
        <f t="shared" si="3"/>
        <v>64487</v>
      </c>
      <c r="S15" s="19">
        <f t="shared" si="4"/>
        <v>41614</v>
      </c>
      <c r="T15" s="19">
        <f t="shared" si="5"/>
        <v>1629</v>
      </c>
      <c r="U15" s="19">
        <f t="shared" si="6"/>
        <v>742</v>
      </c>
      <c r="V15" s="2">
        <f t="shared" si="7"/>
        <v>245642.81</v>
      </c>
      <c r="W15" s="28">
        <f t="shared" si="8"/>
        <v>126474</v>
      </c>
      <c r="X15" s="6">
        <f t="shared" si="9"/>
        <v>75491</v>
      </c>
      <c r="Y15" s="6">
        <f t="shared" si="10"/>
        <v>3237</v>
      </c>
      <c r="Z15" s="6">
        <f t="shared" si="11"/>
        <v>1379</v>
      </c>
      <c r="AA15" s="2">
        <f t="shared" si="12"/>
        <v>456524.84500000003</v>
      </c>
      <c r="AB15" s="6">
        <f t="shared" si="13"/>
        <v>1147</v>
      </c>
      <c r="AC15" s="25">
        <v>0.746</v>
      </c>
      <c r="AD15" s="3">
        <v>0.969</v>
      </c>
      <c r="AE15" s="3">
        <v>0.835</v>
      </c>
      <c r="AF15" s="3">
        <v>0.788</v>
      </c>
      <c r="AG15" s="25">
        <v>1.464</v>
      </c>
      <c r="AH15" s="3">
        <v>1.758</v>
      </c>
      <c r="AI15" s="3">
        <v>1.658</v>
      </c>
      <c r="AJ15" s="3">
        <v>1.464</v>
      </c>
      <c r="AK15" s="3">
        <v>1.218</v>
      </c>
      <c r="AL15" s="24"/>
    </row>
    <row r="16" spans="1:38" ht="12" customHeight="1">
      <c r="A16" t="s">
        <v>8</v>
      </c>
      <c r="B16" s="22">
        <v>2480100</v>
      </c>
      <c r="C16" s="19">
        <v>1420909</v>
      </c>
      <c r="D16" s="19">
        <v>58199</v>
      </c>
      <c r="E16" s="19">
        <v>32159</v>
      </c>
      <c r="F16" s="2">
        <f t="shared" si="0"/>
        <v>10646397.745000001</v>
      </c>
      <c r="G16" s="22">
        <v>3146274</v>
      </c>
      <c r="H16" s="19">
        <v>1886164</v>
      </c>
      <c r="I16" s="19">
        <v>71436</v>
      </c>
      <c r="J16" s="19">
        <v>34484</v>
      </c>
      <c r="K16" s="2">
        <f t="shared" si="1"/>
        <v>11416100.620000001</v>
      </c>
      <c r="L16" s="22">
        <v>3550714</v>
      </c>
      <c r="M16" s="19">
        <v>2191067</v>
      </c>
      <c r="N16" s="19">
        <v>80338</v>
      </c>
      <c r="O16" s="19">
        <v>38202</v>
      </c>
      <c r="P16" s="2">
        <f t="shared" si="2"/>
        <v>12646963.110000001</v>
      </c>
      <c r="Q16" s="2">
        <v>34385</v>
      </c>
      <c r="R16" s="22">
        <f t="shared" si="3"/>
        <v>666174</v>
      </c>
      <c r="S16" s="19">
        <f t="shared" si="4"/>
        <v>465255</v>
      </c>
      <c r="T16" s="19">
        <f t="shared" si="5"/>
        <v>13237</v>
      </c>
      <c r="U16" s="19">
        <f t="shared" si="6"/>
        <v>2325</v>
      </c>
      <c r="V16" s="2">
        <f t="shared" si="7"/>
        <v>769702.875</v>
      </c>
      <c r="W16" s="28">
        <f t="shared" si="8"/>
        <v>1070614</v>
      </c>
      <c r="X16" s="6">
        <f t="shared" si="9"/>
        <v>770158</v>
      </c>
      <c r="Y16" s="6">
        <f t="shared" si="10"/>
        <v>22139</v>
      </c>
      <c r="Z16" s="6">
        <f t="shared" si="11"/>
        <v>6043</v>
      </c>
      <c r="AA16" s="2">
        <f t="shared" si="12"/>
        <v>2000565.365</v>
      </c>
      <c r="AB16" s="6">
        <f t="shared" si="13"/>
        <v>2226</v>
      </c>
      <c r="AC16" s="25">
        <v>0.269</v>
      </c>
      <c r="AD16" s="3">
        <v>0.327</v>
      </c>
      <c r="AE16" s="3">
        <v>0.227</v>
      </c>
      <c r="AF16" s="3">
        <v>0.072</v>
      </c>
      <c r="AG16" s="25">
        <v>0.432</v>
      </c>
      <c r="AH16" s="3">
        <v>0.542</v>
      </c>
      <c r="AI16" s="3">
        <v>0.38</v>
      </c>
      <c r="AJ16" s="3">
        <v>0.188</v>
      </c>
      <c r="AK16" s="3">
        <v>0.069</v>
      </c>
      <c r="AL16" s="24"/>
    </row>
    <row r="17" spans="1:38" ht="12" customHeight="1">
      <c r="A17" t="s">
        <v>7</v>
      </c>
      <c r="B17" s="22">
        <v>1586900</v>
      </c>
      <c r="C17" s="19">
        <v>959032</v>
      </c>
      <c r="D17" s="19">
        <v>33351</v>
      </c>
      <c r="E17" s="19">
        <v>16255</v>
      </c>
      <c r="F17" s="2">
        <f t="shared" si="0"/>
        <v>5381299.025</v>
      </c>
      <c r="G17" s="22">
        <v>2304411</v>
      </c>
      <c r="H17" s="19">
        <v>1350440</v>
      </c>
      <c r="I17" s="19">
        <v>43646</v>
      </c>
      <c r="J17" s="19">
        <v>20296</v>
      </c>
      <c r="K17" s="2">
        <f t="shared" si="1"/>
        <v>6719092.28</v>
      </c>
      <c r="L17" s="22">
        <v>2767408</v>
      </c>
      <c r="M17" s="19">
        <v>1716206</v>
      </c>
      <c r="N17" s="19">
        <v>54472</v>
      </c>
      <c r="O17" s="19">
        <v>24702</v>
      </c>
      <c r="P17" s="2">
        <f t="shared" si="2"/>
        <v>8177720.61</v>
      </c>
      <c r="Q17" s="2">
        <v>22234</v>
      </c>
      <c r="R17" s="22">
        <f t="shared" si="3"/>
        <v>717511</v>
      </c>
      <c r="S17" s="19">
        <f t="shared" si="4"/>
        <v>391408</v>
      </c>
      <c r="T17" s="19">
        <f t="shared" si="5"/>
        <v>10295</v>
      </c>
      <c r="U17" s="19">
        <f t="shared" si="6"/>
        <v>4041</v>
      </c>
      <c r="V17" s="2">
        <f t="shared" si="7"/>
        <v>1337793.2550000001</v>
      </c>
      <c r="W17" s="28">
        <f t="shared" si="8"/>
        <v>1180508</v>
      </c>
      <c r="X17" s="6">
        <f t="shared" si="9"/>
        <v>757174</v>
      </c>
      <c r="Y17" s="6">
        <f t="shared" si="10"/>
        <v>21121</v>
      </c>
      <c r="Z17" s="6">
        <f t="shared" si="11"/>
        <v>8447</v>
      </c>
      <c r="AA17" s="2">
        <f t="shared" si="12"/>
        <v>2796421.585</v>
      </c>
      <c r="AB17" s="6">
        <f t="shared" si="13"/>
        <v>5979</v>
      </c>
      <c r="AC17" s="25">
        <v>0.452</v>
      </c>
      <c r="AD17" s="3">
        <v>0.408</v>
      </c>
      <c r="AE17" s="3">
        <v>0.309</v>
      </c>
      <c r="AF17" s="3">
        <v>0.249</v>
      </c>
      <c r="AG17" s="25">
        <v>0.744</v>
      </c>
      <c r="AH17" s="3">
        <v>0.79</v>
      </c>
      <c r="AI17" s="3">
        <v>0.633</v>
      </c>
      <c r="AJ17" s="3">
        <v>0.52</v>
      </c>
      <c r="AK17" s="3">
        <v>0.368</v>
      </c>
      <c r="AL17" s="24"/>
    </row>
    <row r="18" spans="1:38" ht="12" customHeight="1" hidden="1">
      <c r="A18" t="s">
        <v>17</v>
      </c>
      <c r="B18" s="22">
        <v>618500</v>
      </c>
      <c r="C18" s="19">
        <v>367025</v>
      </c>
      <c r="D18" s="19">
        <v>14640</v>
      </c>
      <c r="E18" s="19">
        <v>7141</v>
      </c>
      <c r="F18" s="2">
        <f t="shared" si="0"/>
        <v>2364063.755</v>
      </c>
      <c r="G18" s="22">
        <v>752852</v>
      </c>
      <c r="H18" s="19">
        <v>454497</v>
      </c>
      <c r="I18" s="19">
        <v>16718</v>
      </c>
      <c r="J18" s="19">
        <v>7762</v>
      </c>
      <c r="K18" s="2">
        <f t="shared" si="1"/>
        <v>2569648.91</v>
      </c>
      <c r="L18" s="22">
        <v>847914</v>
      </c>
      <c r="M18" s="19">
        <v>508755</v>
      </c>
      <c r="N18" s="19">
        <v>18722</v>
      </c>
      <c r="O18" s="19">
        <v>8510</v>
      </c>
      <c r="P18" s="2">
        <f t="shared" si="2"/>
        <v>2817278.0500000003</v>
      </c>
      <c r="Q18" s="2">
        <v>7660</v>
      </c>
      <c r="R18" s="22">
        <f t="shared" si="3"/>
        <v>134352</v>
      </c>
      <c r="S18" s="19">
        <f t="shared" si="4"/>
        <v>87472</v>
      </c>
      <c r="T18" s="19">
        <f t="shared" si="5"/>
        <v>2078</v>
      </c>
      <c r="U18" s="19">
        <f t="shared" si="6"/>
        <v>621</v>
      </c>
      <c r="V18" s="2">
        <f t="shared" si="7"/>
        <v>205585.155</v>
      </c>
      <c r="W18" s="28">
        <f t="shared" si="8"/>
        <v>229414</v>
      </c>
      <c r="X18" s="6">
        <f t="shared" si="9"/>
        <v>141730</v>
      </c>
      <c r="Y18" s="6">
        <f t="shared" si="10"/>
        <v>4082</v>
      </c>
      <c r="Z18" s="6">
        <f t="shared" si="11"/>
        <v>1369</v>
      </c>
      <c r="AA18" s="2">
        <f t="shared" si="12"/>
        <v>453214.29500000004</v>
      </c>
      <c r="AB18" s="6">
        <f t="shared" si="13"/>
        <v>519</v>
      </c>
      <c r="AC18" s="25">
        <v>0.217</v>
      </c>
      <c r="AD18" s="3">
        <v>0.238</v>
      </c>
      <c r="AE18" s="3">
        <v>0.142</v>
      </c>
      <c r="AF18" s="3">
        <v>0.087</v>
      </c>
      <c r="AG18" s="25">
        <v>0.371</v>
      </c>
      <c r="AH18" s="3">
        <v>0.386</v>
      </c>
      <c r="AI18" s="3">
        <v>0.279</v>
      </c>
      <c r="AJ18" s="3">
        <v>0.192</v>
      </c>
      <c r="AK18" s="3">
        <v>0.073</v>
      </c>
      <c r="AL18" s="24"/>
    </row>
    <row r="19" spans="1:38" ht="12" customHeight="1" hidden="1">
      <c r="A19" t="s">
        <v>2</v>
      </c>
      <c r="B19" s="22">
        <v>368000</v>
      </c>
      <c r="C19" s="19">
        <v>234935</v>
      </c>
      <c r="D19" s="19">
        <v>8666</v>
      </c>
      <c r="E19" s="19">
        <v>4506</v>
      </c>
      <c r="F19" s="2">
        <f t="shared" si="0"/>
        <v>1491733.83</v>
      </c>
      <c r="G19" s="22">
        <v>428655</v>
      </c>
      <c r="H19" s="19">
        <v>283864</v>
      </c>
      <c r="I19" s="19">
        <v>9801</v>
      </c>
      <c r="J19" s="19">
        <v>4011</v>
      </c>
      <c r="K19" s="2">
        <f t="shared" si="1"/>
        <v>1327861.605</v>
      </c>
      <c r="L19" s="22">
        <v>459498</v>
      </c>
      <c r="M19" s="19">
        <v>355559</v>
      </c>
      <c r="N19" s="19">
        <v>12342</v>
      </c>
      <c r="O19" s="19">
        <v>5010</v>
      </c>
      <c r="P19" s="2">
        <f t="shared" si="2"/>
        <v>1658585.55</v>
      </c>
      <c r="Q19" s="2">
        <v>4510</v>
      </c>
      <c r="R19" s="22">
        <f t="shared" si="3"/>
        <v>60655</v>
      </c>
      <c r="S19" s="19">
        <f t="shared" si="4"/>
        <v>48929</v>
      </c>
      <c r="T19" s="19">
        <f t="shared" si="5"/>
        <v>1135</v>
      </c>
      <c r="U19" s="19">
        <f t="shared" si="6"/>
        <v>-495</v>
      </c>
      <c r="V19" s="2">
        <f t="shared" si="7"/>
        <v>-163872.225</v>
      </c>
      <c r="W19" s="28">
        <f t="shared" si="8"/>
        <v>91498</v>
      </c>
      <c r="X19" s="6">
        <f t="shared" si="9"/>
        <v>120624</v>
      </c>
      <c r="Y19" s="6">
        <f t="shared" si="10"/>
        <v>3676</v>
      </c>
      <c r="Z19" s="6">
        <f t="shared" si="11"/>
        <v>504</v>
      </c>
      <c r="AA19" s="2">
        <f t="shared" si="12"/>
        <v>166851.72</v>
      </c>
      <c r="AB19" s="6">
        <f t="shared" si="13"/>
        <v>4</v>
      </c>
      <c r="AC19" s="25">
        <v>0.165</v>
      </c>
      <c r="AD19" s="3">
        <v>0.208</v>
      </c>
      <c r="AE19" s="3">
        <v>0.131</v>
      </c>
      <c r="AF19" s="4">
        <v>-0.11</v>
      </c>
      <c r="AG19" s="25">
        <v>0.249</v>
      </c>
      <c r="AH19" s="3">
        <v>0.513</v>
      </c>
      <c r="AI19" s="3">
        <v>0.424</v>
      </c>
      <c r="AJ19" s="3">
        <v>0.112</v>
      </c>
      <c r="AK19" s="3">
        <v>0.001</v>
      </c>
      <c r="AL19" s="24"/>
    </row>
    <row r="20" spans="1:38" ht="12" customHeight="1" hidden="1">
      <c r="A20" t="s">
        <v>4</v>
      </c>
      <c r="B20" s="22">
        <v>215000</v>
      </c>
      <c r="C20" s="19">
        <v>141454</v>
      </c>
      <c r="D20" s="19">
        <v>5122</v>
      </c>
      <c r="E20" s="19">
        <v>2548</v>
      </c>
      <c r="F20" s="2">
        <f t="shared" si="0"/>
        <v>843528.14</v>
      </c>
      <c r="G20" s="22">
        <v>269337</v>
      </c>
      <c r="H20" s="19">
        <v>192296</v>
      </c>
      <c r="I20" s="19">
        <v>6512</v>
      </c>
      <c r="J20" s="19">
        <v>3187</v>
      </c>
      <c r="K20" s="2">
        <f t="shared" si="1"/>
        <v>1055072.2850000001</v>
      </c>
      <c r="L20" s="22">
        <v>293540</v>
      </c>
      <c r="M20" s="19">
        <v>262356</v>
      </c>
      <c r="N20" s="19">
        <v>9066</v>
      </c>
      <c r="O20" s="19">
        <v>4042</v>
      </c>
      <c r="P20" s="2">
        <f t="shared" si="2"/>
        <v>1338124.31</v>
      </c>
      <c r="Q20" s="2">
        <v>3655</v>
      </c>
      <c r="R20" s="22">
        <f t="shared" si="3"/>
        <v>54337</v>
      </c>
      <c r="S20" s="19">
        <f t="shared" si="4"/>
        <v>50842</v>
      </c>
      <c r="T20" s="19">
        <f t="shared" si="5"/>
        <v>1390</v>
      </c>
      <c r="U20" s="19">
        <f t="shared" si="6"/>
        <v>639</v>
      </c>
      <c r="V20" s="2">
        <f t="shared" si="7"/>
        <v>211544.14500000002</v>
      </c>
      <c r="W20" s="28">
        <f t="shared" si="8"/>
        <v>78540</v>
      </c>
      <c r="X20" s="6">
        <f t="shared" si="9"/>
        <v>120902</v>
      </c>
      <c r="Y20" s="6">
        <f t="shared" si="10"/>
        <v>3944</v>
      </c>
      <c r="Z20" s="6">
        <f t="shared" si="11"/>
        <v>1494</v>
      </c>
      <c r="AA20" s="2">
        <f t="shared" si="12"/>
        <v>494596.17000000004</v>
      </c>
      <c r="AB20" s="6">
        <f t="shared" si="13"/>
        <v>1107</v>
      </c>
      <c r="AC20" s="25">
        <v>0.253</v>
      </c>
      <c r="AD20" s="3">
        <v>0.359</v>
      </c>
      <c r="AE20" s="3">
        <v>0.271</v>
      </c>
      <c r="AF20" s="3">
        <v>0.251</v>
      </c>
      <c r="AG20" s="25">
        <v>0.365</v>
      </c>
      <c r="AH20" s="3">
        <v>0.855</v>
      </c>
      <c r="AI20" s="3">
        <v>0.77</v>
      </c>
      <c r="AJ20" s="3">
        <v>0.587</v>
      </c>
      <c r="AK20" s="3">
        <v>0.435</v>
      </c>
      <c r="AL20" s="24"/>
    </row>
    <row r="21" spans="1:38" ht="12" customHeight="1" hidden="1">
      <c r="A21" t="s">
        <v>6</v>
      </c>
      <c r="B21" s="22">
        <v>180400</v>
      </c>
      <c r="C21" s="19">
        <v>115633</v>
      </c>
      <c r="D21" s="19">
        <v>3790</v>
      </c>
      <c r="E21" s="19">
        <v>1883</v>
      </c>
      <c r="F21" s="2">
        <f t="shared" si="0"/>
        <v>623376.5650000001</v>
      </c>
      <c r="G21" s="22">
        <v>220407</v>
      </c>
      <c r="H21" s="19">
        <v>142445</v>
      </c>
      <c r="I21" s="19">
        <v>4334</v>
      </c>
      <c r="J21" s="19">
        <v>1996</v>
      </c>
      <c r="K21" s="2">
        <f t="shared" si="1"/>
        <v>660785.78</v>
      </c>
      <c r="L21" s="22">
        <v>281442</v>
      </c>
      <c r="M21" s="19">
        <v>180654</v>
      </c>
      <c r="N21" s="19">
        <v>5816</v>
      </c>
      <c r="O21" s="19">
        <v>2642</v>
      </c>
      <c r="P21" s="2">
        <f t="shared" si="2"/>
        <v>874647.31</v>
      </c>
      <c r="Q21" s="2">
        <v>2378</v>
      </c>
      <c r="R21" s="22">
        <f t="shared" si="3"/>
        <v>40007</v>
      </c>
      <c r="S21" s="19">
        <f t="shared" si="4"/>
        <v>26812</v>
      </c>
      <c r="T21" s="19">
        <f t="shared" si="5"/>
        <v>544</v>
      </c>
      <c r="U21" s="19">
        <f t="shared" si="6"/>
        <v>113</v>
      </c>
      <c r="V21" s="2">
        <f t="shared" si="7"/>
        <v>37409.215000000004</v>
      </c>
      <c r="W21" s="28">
        <f t="shared" si="8"/>
        <v>101042</v>
      </c>
      <c r="X21" s="6">
        <f t="shared" si="9"/>
        <v>65021</v>
      </c>
      <c r="Y21" s="6">
        <f t="shared" si="10"/>
        <v>2026</v>
      </c>
      <c r="Z21" s="6">
        <f t="shared" si="11"/>
        <v>759</v>
      </c>
      <c r="AA21" s="2">
        <f t="shared" si="12"/>
        <v>251270.745</v>
      </c>
      <c r="AB21" s="6">
        <f t="shared" si="13"/>
        <v>495</v>
      </c>
      <c r="AC21" s="25">
        <v>0.222</v>
      </c>
      <c r="AD21" s="3">
        <v>0.232</v>
      </c>
      <c r="AE21" s="3">
        <v>0.144</v>
      </c>
      <c r="AF21" s="3">
        <v>0.06</v>
      </c>
      <c r="AG21" s="25">
        <v>0.56</v>
      </c>
      <c r="AH21" s="3">
        <v>0.562</v>
      </c>
      <c r="AI21" s="3">
        <v>0.535</v>
      </c>
      <c r="AJ21" s="3">
        <v>0.403</v>
      </c>
      <c r="AK21" s="3">
        <v>0.263</v>
      </c>
      <c r="AL21" s="24"/>
    </row>
    <row r="22" spans="1:38" ht="12" customHeight="1" hidden="1">
      <c r="A22" t="s">
        <v>3</v>
      </c>
      <c r="B22" s="22">
        <v>145300</v>
      </c>
      <c r="C22" s="19">
        <v>90411</v>
      </c>
      <c r="D22" s="19">
        <v>3088</v>
      </c>
      <c r="E22" s="19">
        <v>1572</v>
      </c>
      <c r="F22" s="2">
        <f t="shared" si="0"/>
        <v>520418.46</v>
      </c>
      <c r="G22" s="22">
        <v>182236</v>
      </c>
      <c r="H22" s="19">
        <v>122439</v>
      </c>
      <c r="I22" s="19">
        <v>3842</v>
      </c>
      <c r="J22" s="19">
        <v>1817</v>
      </c>
      <c r="K22" s="2">
        <f t="shared" si="1"/>
        <v>601526.935</v>
      </c>
      <c r="L22" s="22">
        <v>224386</v>
      </c>
      <c r="M22" s="19">
        <v>167047</v>
      </c>
      <c r="N22" s="19">
        <v>5521</v>
      </c>
      <c r="O22" s="19">
        <v>2572</v>
      </c>
      <c r="P22" s="2">
        <f t="shared" si="2"/>
        <v>851473.4600000001</v>
      </c>
      <c r="Q22" s="2">
        <v>2315</v>
      </c>
      <c r="R22" s="22">
        <f t="shared" si="3"/>
        <v>36936</v>
      </c>
      <c r="S22" s="19">
        <f t="shared" si="4"/>
        <v>32028</v>
      </c>
      <c r="T22" s="19">
        <f t="shared" si="5"/>
        <v>754</v>
      </c>
      <c r="U22" s="19">
        <f t="shared" si="6"/>
        <v>245</v>
      </c>
      <c r="V22" s="2">
        <f t="shared" si="7"/>
        <v>81108.475</v>
      </c>
      <c r="W22" s="28">
        <f t="shared" si="8"/>
        <v>79086</v>
      </c>
      <c r="X22" s="6">
        <f t="shared" si="9"/>
        <v>76636</v>
      </c>
      <c r="Y22" s="6">
        <f t="shared" si="10"/>
        <v>2433</v>
      </c>
      <c r="Z22" s="6">
        <f t="shared" si="11"/>
        <v>1000</v>
      </c>
      <c r="AA22" s="2">
        <f t="shared" si="12"/>
        <v>331055</v>
      </c>
      <c r="AB22" s="6">
        <f t="shared" si="13"/>
        <v>743</v>
      </c>
      <c r="AC22" s="25">
        <v>0.254</v>
      </c>
      <c r="AD22" s="3">
        <v>0.354</v>
      </c>
      <c r="AE22" s="3">
        <v>0.244</v>
      </c>
      <c r="AF22" s="3">
        <v>0.156</v>
      </c>
      <c r="AG22" s="25">
        <v>0.544</v>
      </c>
      <c r="AH22" s="3">
        <v>0.848</v>
      </c>
      <c r="AI22" s="3">
        <v>0.788</v>
      </c>
      <c r="AJ22" s="3">
        <v>0.636</v>
      </c>
      <c r="AK22" s="3">
        <v>0.472</v>
      </c>
      <c r="AL22" s="24"/>
    </row>
    <row r="23" spans="1:38" ht="12" customHeight="1" hidden="1">
      <c r="A23" t="s">
        <v>1</v>
      </c>
      <c r="B23" s="22">
        <v>705330</v>
      </c>
      <c r="C23" s="19">
        <v>527297</v>
      </c>
      <c r="D23" s="19">
        <v>18609</v>
      </c>
      <c r="E23" s="19">
        <v>9395</v>
      </c>
      <c r="F23" s="2">
        <f t="shared" si="0"/>
        <v>3110261.725</v>
      </c>
      <c r="G23" s="22">
        <v>851246</v>
      </c>
      <c r="H23" s="19">
        <v>674613</v>
      </c>
      <c r="I23" s="19">
        <v>21282</v>
      </c>
      <c r="J23" s="19">
        <v>9910</v>
      </c>
      <c r="K23" s="2">
        <f t="shared" si="1"/>
        <v>3280755.0500000003</v>
      </c>
      <c r="L23" s="22">
        <v>1000987</v>
      </c>
      <c r="M23" s="19">
        <v>920402</v>
      </c>
      <c r="N23" s="19">
        <v>30325</v>
      </c>
      <c r="O23" s="19">
        <v>13853</v>
      </c>
      <c r="P23" s="2">
        <f t="shared" si="2"/>
        <v>4586104.915</v>
      </c>
      <c r="Q23" s="2">
        <v>12470</v>
      </c>
      <c r="R23" s="22">
        <f t="shared" si="3"/>
        <v>145916</v>
      </c>
      <c r="S23" s="19">
        <f t="shared" si="4"/>
        <v>147316</v>
      </c>
      <c r="T23" s="19">
        <f t="shared" si="5"/>
        <v>2673</v>
      </c>
      <c r="U23" s="19">
        <f t="shared" si="6"/>
        <v>515</v>
      </c>
      <c r="V23" s="2">
        <f t="shared" si="7"/>
        <v>170493.325</v>
      </c>
      <c r="W23" s="28">
        <f t="shared" si="8"/>
        <v>295657</v>
      </c>
      <c r="X23" s="6">
        <f t="shared" si="9"/>
        <v>393105</v>
      </c>
      <c r="Y23" s="6">
        <f t="shared" si="10"/>
        <v>11716</v>
      </c>
      <c r="Z23" s="6">
        <f t="shared" si="11"/>
        <v>4458</v>
      </c>
      <c r="AA23" s="2">
        <f t="shared" si="12"/>
        <v>1475843.19</v>
      </c>
      <c r="AB23" s="6">
        <f t="shared" si="13"/>
        <v>3075</v>
      </c>
      <c r="AC23" s="25">
        <v>0.207</v>
      </c>
      <c r="AD23" s="3">
        <v>0.279</v>
      </c>
      <c r="AE23" s="3">
        <v>0.144</v>
      </c>
      <c r="AF23" s="3">
        <v>0.055</v>
      </c>
      <c r="AG23" s="25">
        <v>0.419</v>
      </c>
      <c r="AH23" s="3">
        <v>0.746</v>
      </c>
      <c r="AI23" s="3">
        <v>0.63</v>
      </c>
      <c r="AJ23" s="3">
        <v>0.475</v>
      </c>
      <c r="AK23" s="3">
        <v>0.327</v>
      </c>
      <c r="AL23" s="24"/>
    </row>
    <row r="24" spans="1:38" ht="12" customHeight="1">
      <c r="A24" t="s">
        <v>0</v>
      </c>
      <c r="B24" s="22">
        <f>SUM(B5:B23)</f>
        <v>32272130</v>
      </c>
      <c r="C24" s="19">
        <f aca="true" t="shared" si="15" ref="C24:Q24">SUM(C5:C23)</f>
        <v>17346628</v>
      </c>
      <c r="D24" s="19">
        <f t="shared" si="15"/>
        <v>643147</v>
      </c>
      <c r="E24" s="19">
        <f t="shared" si="15"/>
        <v>322737</v>
      </c>
      <c r="F24" s="2">
        <f t="shared" si="0"/>
        <v>106843697.535</v>
      </c>
      <c r="G24" s="22">
        <f t="shared" si="15"/>
        <v>42005438</v>
      </c>
      <c r="H24" s="19">
        <f t="shared" si="15"/>
        <v>23199270</v>
      </c>
      <c r="I24" s="19">
        <f t="shared" si="15"/>
        <v>818004</v>
      </c>
      <c r="J24" s="19">
        <f t="shared" si="15"/>
        <v>391142</v>
      </c>
      <c r="K24" s="2">
        <f t="shared" si="1"/>
        <v>129489514.81</v>
      </c>
      <c r="L24" s="22">
        <f t="shared" si="15"/>
        <v>49454454</v>
      </c>
      <c r="M24" s="19">
        <f t="shared" si="15"/>
        <v>28395925</v>
      </c>
      <c r="N24" s="19">
        <f t="shared" si="15"/>
        <v>978879</v>
      </c>
      <c r="O24" s="19">
        <f>SUM(O5:O23)</f>
        <v>462844</v>
      </c>
      <c r="P24" s="2">
        <f t="shared" si="2"/>
        <v>153226820.42000002</v>
      </c>
      <c r="Q24" s="2">
        <f t="shared" si="15"/>
        <v>416616</v>
      </c>
      <c r="R24" s="22">
        <f t="shared" si="3"/>
        <v>9733308</v>
      </c>
      <c r="S24" s="19">
        <f t="shared" si="4"/>
        <v>5852642</v>
      </c>
      <c r="T24" s="19">
        <f t="shared" si="5"/>
        <v>174857</v>
      </c>
      <c r="U24" s="19">
        <f t="shared" si="6"/>
        <v>68405</v>
      </c>
      <c r="V24" s="2">
        <f t="shared" si="7"/>
        <v>22645817.275000002</v>
      </c>
      <c r="W24" s="28">
        <f t="shared" si="8"/>
        <v>17182324</v>
      </c>
      <c r="X24" s="6">
        <f t="shared" si="9"/>
        <v>11049297</v>
      </c>
      <c r="Y24" s="6">
        <f t="shared" si="10"/>
        <v>335732</v>
      </c>
      <c r="Z24" s="6">
        <f t="shared" si="11"/>
        <v>140107</v>
      </c>
      <c r="AA24" s="2">
        <f t="shared" si="12"/>
        <v>46383122.885</v>
      </c>
      <c r="AB24" s="6">
        <f t="shared" si="13"/>
        <v>93879</v>
      </c>
      <c r="AC24" s="25">
        <f>(G24-B24)/B24</f>
        <v>0.30160104089813716</v>
      </c>
      <c r="AD24" s="3">
        <f>(H24-C24)/C24</f>
        <v>0.3373936421533914</v>
      </c>
      <c r="AE24" s="3">
        <f>(I24-D24)/D24</f>
        <v>0.27187719137304533</v>
      </c>
      <c r="AF24" s="3">
        <f>(J24-E24)/E24</f>
        <v>0.21195276649408032</v>
      </c>
      <c r="AG24" s="25">
        <f>(L24-B24)/B24</f>
        <v>0.5324198929540752</v>
      </c>
      <c r="AH24" s="3">
        <f>(M24-C24)/C24</f>
        <v>0.6369708856384076</v>
      </c>
      <c r="AI24" s="3">
        <f>(N24-D24)/D24</f>
        <v>0.5220144072816946</v>
      </c>
      <c r="AJ24" s="3">
        <f>(O24-$E24)/$E24</f>
        <v>0.4341212814148982</v>
      </c>
      <c r="AK24" s="3">
        <f>(Q24-$E24)/$E24</f>
        <v>0.29088390856951635</v>
      </c>
      <c r="AL24" s="24"/>
    </row>
    <row r="25" spans="2:37" ht="12.75">
      <c r="B25" s="22"/>
      <c r="C25" s="19"/>
      <c r="D25" s="19"/>
      <c r="E25" s="19"/>
      <c r="F25" s="2"/>
      <c r="G25" s="22"/>
      <c r="H25" s="19"/>
      <c r="I25" s="19"/>
      <c r="J25" s="19"/>
      <c r="K25" s="2"/>
      <c r="L25" s="22"/>
      <c r="M25" s="19"/>
      <c r="N25" s="19"/>
      <c r="O25" s="19"/>
      <c r="P25" s="2"/>
      <c r="Q25" s="2"/>
      <c r="R25" s="22"/>
      <c r="S25" s="19"/>
      <c r="T25" s="19"/>
      <c r="U25" s="19"/>
      <c r="V25" s="2"/>
      <c r="W25" s="25"/>
      <c r="X25" s="3"/>
      <c r="Y25" s="3"/>
      <c r="Z25" s="3"/>
      <c r="AA25" s="2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23" ht="12.75">
      <c r="A26" s="8" t="s">
        <v>35</v>
      </c>
      <c r="B26" s="24"/>
      <c r="C26" s="20"/>
      <c r="D26" s="20"/>
      <c r="E26" s="20"/>
      <c r="G26" s="24"/>
      <c r="H26" s="20"/>
      <c r="I26" s="20"/>
      <c r="J26" s="20"/>
      <c r="L26" s="24"/>
      <c r="M26" s="20"/>
      <c r="N26" s="20"/>
      <c r="O26" s="20"/>
      <c r="R26" s="24"/>
      <c r="S26" s="20"/>
      <c r="T26" s="20"/>
      <c r="U26" s="20"/>
      <c r="W26" s="24"/>
    </row>
    <row r="27" spans="1:37" ht="12.75">
      <c r="A27" t="s">
        <v>9</v>
      </c>
      <c r="B27" s="25">
        <f aca="true" t="shared" si="16" ref="B27:E45">B5/B$24</f>
        <v>0.45076045491884176</v>
      </c>
      <c r="C27" s="16">
        <f t="shared" si="16"/>
        <v>0.4314792477246875</v>
      </c>
      <c r="D27" s="16">
        <f t="shared" si="16"/>
        <v>0.43366135580201726</v>
      </c>
      <c r="E27" s="16">
        <f t="shared" si="16"/>
        <v>0.4336534081930488</v>
      </c>
      <c r="F27" s="3">
        <f aca="true" t="shared" si="17" ref="F27:F46">F5/F$24</f>
        <v>0.4336534081930488</v>
      </c>
      <c r="G27" s="25">
        <f aca="true" t="shared" si="18" ref="G27:AB27">G5/G$24</f>
        <v>0.4436790779327191</v>
      </c>
      <c r="H27" s="16">
        <f t="shared" si="18"/>
        <v>0.41724774098495343</v>
      </c>
      <c r="I27" s="16">
        <f t="shared" si="18"/>
        <v>0.4275516990136968</v>
      </c>
      <c r="J27" s="16">
        <f t="shared" si="18"/>
        <v>0.43561673254214583</v>
      </c>
      <c r="K27" s="3">
        <f t="shared" si="18"/>
        <v>0.43561673254214583</v>
      </c>
      <c r="L27" s="25">
        <f t="shared" si="18"/>
        <v>0.43305021626565726</v>
      </c>
      <c r="M27" s="16">
        <f t="shared" si="18"/>
        <v>0.40358051375329385</v>
      </c>
      <c r="N27" s="16">
        <f t="shared" si="18"/>
        <v>0.4016655786874578</v>
      </c>
      <c r="O27" s="16">
        <f t="shared" si="18"/>
        <v>0.41295339250373775</v>
      </c>
      <c r="P27" s="3">
        <f t="shared" si="18"/>
        <v>0.41295339250373775</v>
      </c>
      <c r="Q27" s="3">
        <f t="shared" si="18"/>
        <v>0.41293421280027653</v>
      </c>
      <c r="R27" s="25">
        <f t="shared" si="18"/>
        <v>0.42019979230082927</v>
      </c>
      <c r="S27" s="16">
        <f t="shared" si="18"/>
        <v>0.37506702101375755</v>
      </c>
      <c r="T27" s="16">
        <f t="shared" si="18"/>
        <v>0.4050795793133818</v>
      </c>
      <c r="U27" s="16">
        <f t="shared" si="18"/>
        <v>0.4448797602514436</v>
      </c>
      <c r="V27" s="3">
        <f t="shared" si="18"/>
        <v>0.44487976025144355</v>
      </c>
      <c r="W27" s="25">
        <f t="shared" si="18"/>
        <v>0.3997865480827855</v>
      </c>
      <c r="X27" s="3">
        <f t="shared" si="18"/>
        <v>0.35978144129893513</v>
      </c>
      <c r="Y27" s="3">
        <f t="shared" si="18"/>
        <v>0.34037267820761796</v>
      </c>
      <c r="Z27" s="3">
        <f t="shared" si="18"/>
        <v>0.3652708287237611</v>
      </c>
      <c r="AA27" s="3">
        <f t="shared" si="18"/>
        <v>0.36527082872376115</v>
      </c>
      <c r="AB27" s="3">
        <f t="shared" si="18"/>
        <v>0.341705812801585</v>
      </c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13.5" thickBot="1">
      <c r="A28" t="s">
        <v>5</v>
      </c>
      <c r="B28" s="25">
        <f t="shared" si="16"/>
        <v>0.18583217159821802</v>
      </c>
      <c r="C28" s="16">
        <f t="shared" si="16"/>
        <v>0.20906218776352384</v>
      </c>
      <c r="D28" s="16">
        <f t="shared" si="16"/>
        <v>0.1941951062509815</v>
      </c>
      <c r="E28" s="16">
        <f t="shared" si="16"/>
        <v>0.1907249556140139</v>
      </c>
      <c r="F28" s="3">
        <f t="shared" si="17"/>
        <v>0.19072495561401387</v>
      </c>
      <c r="G28" s="25">
        <f aca="true" t="shared" si="19" ref="G28:T28">G6/G$24</f>
        <v>0.17381273348465026</v>
      </c>
      <c r="H28" s="16">
        <f t="shared" si="19"/>
        <v>0.19634087624308869</v>
      </c>
      <c r="I28" s="16">
        <f t="shared" si="19"/>
        <v>0.18124850245231075</v>
      </c>
      <c r="J28" s="16">
        <f t="shared" si="19"/>
        <v>0.18297958286248983</v>
      </c>
      <c r="K28" s="3">
        <f t="shared" si="19"/>
        <v>0.18297958286248983</v>
      </c>
      <c r="L28" s="25">
        <f t="shared" si="19"/>
        <v>0.16126436255872928</v>
      </c>
      <c r="M28" s="16">
        <f t="shared" si="19"/>
        <v>0.1931254220455928</v>
      </c>
      <c r="N28" s="16">
        <f t="shared" si="19"/>
        <v>0.17982304248022482</v>
      </c>
      <c r="O28" s="16">
        <f t="shared" si="19"/>
        <v>0.18228604022089517</v>
      </c>
      <c r="P28" s="3">
        <f t="shared" si="19"/>
        <v>0.18228604022089515</v>
      </c>
      <c r="Q28" s="3">
        <f t="shared" si="19"/>
        <v>0.18227816502486702</v>
      </c>
      <c r="R28" s="25">
        <f t="shared" si="19"/>
        <v>0.13396062263723701</v>
      </c>
      <c r="S28" s="16">
        <f t="shared" si="19"/>
        <v>0.1586362193347893</v>
      </c>
      <c r="T28" s="16">
        <f t="shared" si="19"/>
        <v>0.1336291941414985</v>
      </c>
      <c r="U28" s="16">
        <f aca="true" t="shared" si="20" ref="U28:AB28">U6/U$24</f>
        <v>0.1464366639865507</v>
      </c>
      <c r="V28" s="3">
        <f aca="true" t="shared" si="21" ref="V28:V46">V6/V$24</f>
        <v>0.14643666398655067</v>
      </c>
      <c r="W28" s="25">
        <f t="shared" si="20"/>
        <v>0.11512069030941333</v>
      </c>
      <c r="X28" s="3">
        <f t="shared" si="20"/>
        <v>0.1681058079984636</v>
      </c>
      <c r="Y28" s="3">
        <f t="shared" si="20"/>
        <v>0.15229111314977423</v>
      </c>
      <c r="Z28" s="3">
        <f aca="true" t="shared" si="22" ref="Z28:AA46">Z6/Z$24</f>
        <v>0.16284696696096554</v>
      </c>
      <c r="AA28" s="3">
        <f t="shared" si="22"/>
        <v>0.16284696696096554</v>
      </c>
      <c r="AB28" s="3">
        <f t="shared" si="20"/>
        <v>0.15323980868990936</v>
      </c>
      <c r="AC28" s="3"/>
      <c r="AD28" s="3"/>
      <c r="AE28" s="3"/>
      <c r="AF28" s="3"/>
      <c r="AG28" s="3"/>
      <c r="AH28" s="3"/>
      <c r="AI28" s="3"/>
      <c r="AJ28" s="3"/>
      <c r="AK28" s="3"/>
    </row>
    <row r="29" spans="1:37" ht="12" customHeight="1" thickBot="1">
      <c r="A29" s="11" t="s">
        <v>18</v>
      </c>
      <c r="B29" s="26">
        <f t="shared" si="16"/>
        <v>0.08410352833853854</v>
      </c>
      <c r="C29" s="16">
        <f t="shared" si="16"/>
        <v>0.06856370010355903</v>
      </c>
      <c r="D29" s="16">
        <f t="shared" si="16"/>
        <v>0.07298331485647916</v>
      </c>
      <c r="E29" s="16">
        <f t="shared" si="16"/>
        <v>0.07090603184636407</v>
      </c>
      <c r="F29" s="14">
        <f t="shared" si="17"/>
        <v>0.07090603184636407</v>
      </c>
      <c r="G29" s="26">
        <f aca="true" t="shared" si="23" ref="G29:T29">G7/G$24</f>
        <v>0.09417835376457687</v>
      </c>
      <c r="H29" s="16">
        <f t="shared" si="23"/>
        <v>0.08314278854463955</v>
      </c>
      <c r="I29" s="16">
        <f t="shared" si="23"/>
        <v>0.08706069896968718</v>
      </c>
      <c r="J29" s="16">
        <f t="shared" si="23"/>
        <v>0.08401041054144019</v>
      </c>
      <c r="K29" s="14">
        <f t="shared" si="23"/>
        <v>0.08401041054144019</v>
      </c>
      <c r="L29" s="26">
        <f t="shared" si="23"/>
        <v>0.10754402424501543</v>
      </c>
      <c r="M29" s="16">
        <f t="shared" si="23"/>
        <v>0.09067959575185525</v>
      </c>
      <c r="N29" s="16">
        <f t="shared" si="23"/>
        <v>0.09861790885288171</v>
      </c>
      <c r="O29" s="39">
        <f t="shared" si="23"/>
        <v>0.09485701445843524</v>
      </c>
      <c r="P29" s="38">
        <f t="shared" si="23"/>
        <v>0.09485701445843524</v>
      </c>
      <c r="Q29" s="14">
        <f t="shared" si="23"/>
        <v>0.09485233404381972</v>
      </c>
      <c r="R29" s="26">
        <f t="shared" si="23"/>
        <v>0.12758283206490537</v>
      </c>
      <c r="S29" s="16">
        <f t="shared" si="23"/>
        <v>0.12635370487379888</v>
      </c>
      <c r="T29" s="16">
        <f t="shared" si="23"/>
        <v>0.13883916571827265</v>
      </c>
      <c r="U29" s="16">
        <f aca="true" t="shared" si="24" ref="U29:AB29">U7/U$24</f>
        <v>0.1458372925955705</v>
      </c>
      <c r="V29" s="14">
        <f t="shared" si="21"/>
        <v>0.1458372925955705</v>
      </c>
      <c r="W29" s="26">
        <f t="shared" si="24"/>
        <v>0.15157035800279403</v>
      </c>
      <c r="X29" s="16">
        <f t="shared" si="24"/>
        <v>0.12540001413664598</v>
      </c>
      <c r="Y29" s="16">
        <f t="shared" si="24"/>
        <v>0.1477249711079075</v>
      </c>
      <c r="Z29" s="16">
        <f t="shared" si="22"/>
        <v>0.15002819273840706</v>
      </c>
      <c r="AA29" s="14">
        <f t="shared" si="22"/>
        <v>0.1500281927384071</v>
      </c>
      <c r="AB29" s="3">
        <f t="shared" si="24"/>
        <v>0.17717487403998763</v>
      </c>
      <c r="AC29" s="3"/>
      <c r="AD29" s="3"/>
      <c r="AE29" s="3"/>
      <c r="AF29" s="3"/>
      <c r="AG29" s="3"/>
      <c r="AH29" s="3"/>
      <c r="AI29" s="3"/>
      <c r="AJ29" s="3"/>
      <c r="AK29" s="3"/>
    </row>
    <row r="30" spans="1:37" ht="12" customHeight="1" hidden="1">
      <c r="A30" t="s">
        <v>19</v>
      </c>
      <c r="B30" s="25">
        <f t="shared" si="16"/>
        <v>0.020494463798949744</v>
      </c>
      <c r="C30" s="16">
        <f t="shared" si="16"/>
        <v>0.01523085639468374</v>
      </c>
      <c r="D30" s="16">
        <f t="shared" si="16"/>
        <v>0.01608652454260068</v>
      </c>
      <c r="E30" s="16">
        <f t="shared" si="16"/>
        <v>0.01594487152077388</v>
      </c>
      <c r="F30" s="3">
        <f t="shared" si="17"/>
        <v>0.01594487152077388</v>
      </c>
      <c r="G30" s="25">
        <f aca="true" t="shared" si="25" ref="G30:T30">G8/G$24</f>
        <v>0.022166130013928198</v>
      </c>
      <c r="H30" s="16">
        <f t="shared" si="25"/>
        <v>0.018415493246123692</v>
      </c>
      <c r="I30" s="16">
        <f t="shared" si="25"/>
        <v>0.019163720470804543</v>
      </c>
      <c r="J30" s="16">
        <f t="shared" si="25"/>
        <v>0.01831048570595845</v>
      </c>
      <c r="K30" s="3">
        <f t="shared" si="25"/>
        <v>0.01831048570595845</v>
      </c>
      <c r="L30" s="25">
        <f t="shared" si="25"/>
        <v>0.02430098611542653</v>
      </c>
      <c r="M30" s="16">
        <f t="shared" si="25"/>
        <v>0.019526041148509865</v>
      </c>
      <c r="N30" s="16">
        <f t="shared" si="25"/>
        <v>0.02099033690578713</v>
      </c>
      <c r="O30" s="16">
        <f t="shared" si="25"/>
        <v>0.01999809871144489</v>
      </c>
      <c r="P30" s="3">
        <f t="shared" si="25"/>
        <v>0.01999809871144489</v>
      </c>
      <c r="Q30" s="3">
        <f t="shared" si="25"/>
        <v>0.01999683161472435</v>
      </c>
      <c r="R30" s="25">
        <f t="shared" si="25"/>
        <v>0.027708770748855374</v>
      </c>
      <c r="S30" s="16">
        <f t="shared" si="25"/>
        <v>0.02785442882035156</v>
      </c>
      <c r="T30" s="16">
        <f t="shared" si="25"/>
        <v>0.030482051047427326</v>
      </c>
      <c r="U30" s="16">
        <f aca="true" t="shared" si="26" ref="U30:AB30">U8/U$24</f>
        <v>0.029471529858928442</v>
      </c>
      <c r="V30" s="3">
        <f t="shared" si="21"/>
        <v>0.02947152985892844</v>
      </c>
      <c r="W30" s="25">
        <f t="shared" si="26"/>
        <v>0.03145046036845772</v>
      </c>
      <c r="X30" s="3">
        <f t="shared" si="26"/>
        <v>0.02626918255523406</v>
      </c>
      <c r="Y30" s="3">
        <f t="shared" si="26"/>
        <v>0.030384354187268415</v>
      </c>
      <c r="Z30" s="3">
        <f t="shared" si="22"/>
        <v>0.02933472274761432</v>
      </c>
      <c r="AA30" s="3">
        <f t="shared" si="22"/>
        <v>0.029334722747614325</v>
      </c>
      <c r="AB30" s="3">
        <f t="shared" si="26"/>
        <v>0.033926650262572036</v>
      </c>
      <c r="AC30" s="3"/>
      <c r="AD30" s="3"/>
      <c r="AE30" s="3"/>
      <c r="AF30" s="3"/>
      <c r="AG30" s="3"/>
      <c r="AH30" s="3"/>
      <c r="AI30" s="3"/>
      <c r="AJ30" s="3"/>
      <c r="AK30" s="3"/>
    </row>
    <row r="31" spans="1:37" ht="12" customHeight="1" hidden="1">
      <c r="A31" t="s">
        <v>20</v>
      </c>
      <c r="B31" s="25">
        <f t="shared" si="16"/>
        <v>0.01664904051886256</v>
      </c>
      <c r="C31" s="16">
        <f t="shared" si="16"/>
        <v>0.014022264154162987</v>
      </c>
      <c r="D31" s="16">
        <f t="shared" si="16"/>
        <v>0.015375956041153889</v>
      </c>
      <c r="E31" s="16">
        <f t="shared" si="16"/>
        <v>0.015526574269451596</v>
      </c>
      <c r="F31" s="3">
        <f t="shared" si="17"/>
        <v>0.015526574269451598</v>
      </c>
      <c r="G31" s="25">
        <f aca="true" t="shared" si="27" ref="G31:T31">G9/G$24</f>
        <v>0.019462170588484283</v>
      </c>
      <c r="H31" s="16">
        <f t="shared" si="27"/>
        <v>0.016515433459759726</v>
      </c>
      <c r="I31" s="16">
        <f t="shared" si="27"/>
        <v>0.01810382345318605</v>
      </c>
      <c r="J31" s="16">
        <f t="shared" si="27"/>
        <v>0.018343721717432544</v>
      </c>
      <c r="K31" s="3">
        <f t="shared" si="27"/>
        <v>0.018343721717432544</v>
      </c>
      <c r="L31" s="25">
        <f t="shared" si="27"/>
        <v>0.02196188436333763</v>
      </c>
      <c r="M31" s="16">
        <f t="shared" si="27"/>
        <v>0.01888323764765543</v>
      </c>
      <c r="N31" s="16">
        <f t="shared" si="27"/>
        <v>0.02119976013378569</v>
      </c>
      <c r="O31" s="16">
        <f t="shared" si="27"/>
        <v>0.02109133963063149</v>
      </c>
      <c r="P31" s="3">
        <f t="shared" si="27"/>
        <v>0.021091339630631485</v>
      </c>
      <c r="Q31" s="3">
        <f t="shared" si="27"/>
        <v>0.02109136470994873</v>
      </c>
      <c r="R31" s="25">
        <f t="shared" si="27"/>
        <v>0.028789492739775623</v>
      </c>
      <c r="S31" s="16">
        <f t="shared" si="27"/>
        <v>0.023904930457048286</v>
      </c>
      <c r="T31" s="16">
        <f t="shared" si="27"/>
        <v>0.028137277889932918</v>
      </c>
      <c r="U31" s="16">
        <f aca="true" t="shared" si="28" ref="U31:AB31">U9/U$24</f>
        <v>0.03163511439222279</v>
      </c>
      <c r="V31" s="3">
        <f t="shared" si="21"/>
        <v>0.03163511439222279</v>
      </c>
      <c r="W31" s="25">
        <f t="shared" si="28"/>
        <v>0.03194055705153738</v>
      </c>
      <c r="X31" s="3">
        <f t="shared" si="28"/>
        <v>0.026514628034706642</v>
      </c>
      <c r="Y31" s="3">
        <f t="shared" si="28"/>
        <v>0.03235616503639808</v>
      </c>
      <c r="Z31" s="3">
        <f t="shared" si="22"/>
        <v>0.03390979751190162</v>
      </c>
      <c r="AA31" s="3">
        <f t="shared" si="22"/>
        <v>0.03390979751190162</v>
      </c>
      <c r="AB31" s="3">
        <f t="shared" si="28"/>
        <v>0.04022198787801319</v>
      </c>
      <c r="AC31" s="3"/>
      <c r="AD31" s="3"/>
      <c r="AE31" s="3"/>
      <c r="AF31" s="3"/>
      <c r="AG31" s="3"/>
      <c r="AH31" s="3"/>
      <c r="AI31" s="3"/>
      <c r="AJ31" s="3"/>
      <c r="AK31" s="3"/>
    </row>
    <row r="32" spans="1:37" ht="12" customHeight="1" hidden="1">
      <c r="A32" t="s">
        <v>21</v>
      </c>
      <c r="B32" s="25">
        <f t="shared" si="16"/>
        <v>0.014802245776773953</v>
      </c>
      <c r="C32" s="16">
        <f t="shared" si="16"/>
        <v>0.012007175112073654</v>
      </c>
      <c r="D32" s="16">
        <f t="shared" si="16"/>
        <v>0.013020351490405771</v>
      </c>
      <c r="E32" s="16">
        <f t="shared" si="16"/>
        <v>0.012527228052562922</v>
      </c>
      <c r="F32" s="3">
        <f t="shared" si="17"/>
        <v>0.012527228052562922</v>
      </c>
      <c r="G32" s="25">
        <f aca="true" t="shared" si="29" ref="G32:T32">G10/G$24</f>
        <v>0.01632312463924314</v>
      </c>
      <c r="H32" s="16">
        <f t="shared" si="29"/>
        <v>0.015002454818621449</v>
      </c>
      <c r="I32" s="16">
        <f t="shared" si="29"/>
        <v>0.015910680143373383</v>
      </c>
      <c r="J32" s="16">
        <f t="shared" si="29"/>
        <v>0.014956205163342213</v>
      </c>
      <c r="K32" s="3">
        <f t="shared" si="29"/>
        <v>0.014956205163342213</v>
      </c>
      <c r="L32" s="25">
        <f t="shared" si="29"/>
        <v>0.01951480447039209</v>
      </c>
      <c r="M32" s="16">
        <f t="shared" si="29"/>
        <v>0.016777231240045886</v>
      </c>
      <c r="N32" s="16">
        <f t="shared" si="29"/>
        <v>0.018409834106156122</v>
      </c>
      <c r="O32" s="16">
        <f t="shared" si="29"/>
        <v>0.017496175817338023</v>
      </c>
      <c r="P32" s="3">
        <f t="shared" si="29"/>
        <v>0.017496175817338023</v>
      </c>
      <c r="Q32" s="3">
        <f t="shared" si="29"/>
        <v>0.017495727480461624</v>
      </c>
      <c r="R32" s="25">
        <f t="shared" si="29"/>
        <v>0.021365809034297488</v>
      </c>
      <c r="S32" s="16">
        <f t="shared" si="29"/>
        <v>0.023880155321306173</v>
      </c>
      <c r="T32" s="16">
        <f t="shared" si="29"/>
        <v>0.026541688351052573</v>
      </c>
      <c r="U32" s="16">
        <f aca="true" t="shared" si="30" ref="U32:AB32">U10/U$24</f>
        <v>0.02641619764637088</v>
      </c>
      <c r="V32" s="3">
        <f t="shared" si="21"/>
        <v>0.026416197646370876</v>
      </c>
      <c r="W32" s="25">
        <f t="shared" si="30"/>
        <v>0.028366011489481865</v>
      </c>
      <c r="X32" s="3">
        <f t="shared" si="30"/>
        <v>0.024265887684981224</v>
      </c>
      <c r="Y32" s="3">
        <f t="shared" si="30"/>
        <v>0.0287342284917732</v>
      </c>
      <c r="Z32" s="3">
        <f t="shared" si="22"/>
        <v>0.028942165630553792</v>
      </c>
      <c r="AA32" s="3">
        <f t="shared" si="22"/>
        <v>0.028942165630553796</v>
      </c>
      <c r="AB32" s="3">
        <f t="shared" si="30"/>
        <v>0.03457642284216918</v>
      </c>
      <c r="AC32" s="3"/>
      <c r="AD32" s="3"/>
      <c r="AE32" s="3"/>
      <c r="AF32" s="3"/>
      <c r="AG32" s="3"/>
      <c r="AH32" s="3"/>
      <c r="AI32" s="3"/>
      <c r="AJ32" s="3"/>
      <c r="AK32" s="3"/>
    </row>
    <row r="33" spans="1:37" ht="12" customHeight="1" hidden="1">
      <c r="A33" t="s">
        <v>23</v>
      </c>
      <c r="B33" s="25">
        <f t="shared" si="16"/>
        <v>0.011313167119740779</v>
      </c>
      <c r="C33" s="16">
        <f t="shared" si="16"/>
        <v>0.010302578691374485</v>
      </c>
      <c r="D33" s="16">
        <f t="shared" si="16"/>
        <v>0.009658756085311757</v>
      </c>
      <c r="E33" s="16">
        <f t="shared" si="16"/>
        <v>0.009022826635929565</v>
      </c>
      <c r="F33" s="3">
        <f t="shared" si="17"/>
        <v>0.009022826635929565</v>
      </c>
      <c r="G33" s="25">
        <f aca="true" t="shared" si="31" ref="G33:T33">G11/G$24</f>
        <v>0.012519878973765254</v>
      </c>
      <c r="H33" s="16">
        <f t="shared" si="31"/>
        <v>0.011495491021915777</v>
      </c>
      <c r="I33" s="16">
        <f t="shared" si="31"/>
        <v>0.010212663996753073</v>
      </c>
      <c r="J33" s="16">
        <f t="shared" si="31"/>
        <v>0.009850642477667957</v>
      </c>
      <c r="K33" s="3">
        <f t="shared" si="31"/>
        <v>0.009850642477667957</v>
      </c>
      <c r="L33" s="25">
        <f t="shared" si="31"/>
        <v>0.014137129084470328</v>
      </c>
      <c r="M33" s="16">
        <f t="shared" si="31"/>
        <v>0.01165367918107968</v>
      </c>
      <c r="N33" s="16">
        <f t="shared" si="31"/>
        <v>0.010792958067340295</v>
      </c>
      <c r="O33" s="16">
        <f t="shared" si="31"/>
        <v>0.010586720363664648</v>
      </c>
      <c r="P33" s="3">
        <f t="shared" si="31"/>
        <v>0.010586720363664646</v>
      </c>
      <c r="Q33" s="3">
        <f t="shared" si="31"/>
        <v>0.010585287170919984</v>
      </c>
      <c r="R33" s="25">
        <f t="shared" si="31"/>
        <v>0.016520899163984127</v>
      </c>
      <c r="S33" s="16">
        <f t="shared" si="31"/>
        <v>0.015031160286243374</v>
      </c>
      <c r="T33" s="16">
        <f t="shared" si="31"/>
        <v>0.012250010008178111</v>
      </c>
      <c r="U33" s="16">
        <f aca="true" t="shared" si="32" ref="U33:AB33">U11/U$24</f>
        <v>0.013756304363716103</v>
      </c>
      <c r="V33" s="3">
        <f t="shared" si="21"/>
        <v>0.013756304363716101</v>
      </c>
      <c r="W33" s="25">
        <f t="shared" si="32"/>
        <v>0.01944114195495324</v>
      </c>
      <c r="X33" s="3">
        <f t="shared" si="32"/>
        <v>0.013774813003940432</v>
      </c>
      <c r="Y33" s="3">
        <f t="shared" si="32"/>
        <v>0.012965698831210608</v>
      </c>
      <c r="Z33" s="3">
        <f t="shared" si="22"/>
        <v>0.014189155431206149</v>
      </c>
      <c r="AA33" s="3">
        <f t="shared" si="22"/>
        <v>0.014189155431206149</v>
      </c>
      <c r="AB33" s="3">
        <f t="shared" si="32"/>
        <v>0.01595671023338553</v>
      </c>
      <c r="AC33" s="3"/>
      <c r="AD33" s="3"/>
      <c r="AE33" s="3"/>
      <c r="AF33" s="3"/>
      <c r="AG33" s="3"/>
      <c r="AH33" s="3"/>
      <c r="AI33" s="3"/>
      <c r="AJ33" s="3"/>
      <c r="AK33" s="3"/>
    </row>
    <row r="34" spans="1:37" ht="12" customHeight="1" hidden="1">
      <c r="A34" t="s">
        <v>22</v>
      </c>
      <c r="B34" s="25">
        <f t="shared" si="16"/>
        <v>0.00958102238680868</v>
      </c>
      <c r="C34" s="16">
        <f t="shared" si="16"/>
        <v>0.008147865971415308</v>
      </c>
      <c r="D34" s="16">
        <f t="shared" si="16"/>
        <v>0.007690310302310359</v>
      </c>
      <c r="E34" s="16">
        <f t="shared" si="16"/>
        <v>0.007228796202480657</v>
      </c>
      <c r="F34" s="3">
        <f t="shared" si="17"/>
        <v>0.007228796202480658</v>
      </c>
      <c r="G34" s="25">
        <f aca="true" t="shared" si="33" ref="G34:T34">G12/G$24</f>
        <v>0.010361848863473343</v>
      </c>
      <c r="H34" s="16">
        <f t="shared" si="33"/>
        <v>0.009958977157470903</v>
      </c>
      <c r="I34" s="16">
        <f t="shared" si="33"/>
        <v>0.009365479875404032</v>
      </c>
      <c r="J34" s="16">
        <f t="shared" si="33"/>
        <v>0.008779420261695241</v>
      </c>
      <c r="K34" s="3">
        <f t="shared" si="33"/>
        <v>0.008779420261695241</v>
      </c>
      <c r="L34" s="25">
        <f t="shared" si="33"/>
        <v>0.012114520564720016</v>
      </c>
      <c r="M34" s="16">
        <f t="shared" si="33"/>
        <v>0.010803874147434887</v>
      </c>
      <c r="N34" s="16">
        <f t="shared" si="33"/>
        <v>0.010507938161917868</v>
      </c>
      <c r="O34" s="16">
        <f t="shared" si="33"/>
        <v>0.009770030507039089</v>
      </c>
      <c r="P34" s="3">
        <f t="shared" si="33"/>
        <v>0.009770030507039087</v>
      </c>
      <c r="Q34" s="3">
        <f t="shared" si="33"/>
        <v>0.009769187933252684</v>
      </c>
      <c r="R34" s="25">
        <f t="shared" si="33"/>
        <v>0.012950787132185686</v>
      </c>
      <c r="S34" s="16">
        <f t="shared" si="33"/>
        <v>0.015326924148102685</v>
      </c>
      <c r="T34" s="16">
        <f t="shared" si="33"/>
        <v>0.015526973469749567</v>
      </c>
      <c r="U34" s="16">
        <f aca="true" t="shared" si="34" ref="U34:AB34">U12/U$24</f>
        <v>0.016095314669980265</v>
      </c>
      <c r="V34" s="3">
        <f t="shared" si="21"/>
        <v>0.01609531466998026</v>
      </c>
      <c r="W34" s="25">
        <f t="shared" si="34"/>
        <v>0.016872979464244767</v>
      </c>
      <c r="X34" s="3">
        <f t="shared" si="34"/>
        <v>0.014973622303753804</v>
      </c>
      <c r="Y34" s="3">
        <f t="shared" si="34"/>
        <v>0.015905543707480967</v>
      </c>
      <c r="Z34" s="3">
        <f t="shared" si="22"/>
        <v>0.015623773259009186</v>
      </c>
      <c r="AA34" s="3">
        <f t="shared" si="22"/>
        <v>0.015623773259009186</v>
      </c>
      <c r="AB34" s="3">
        <f t="shared" si="34"/>
        <v>0.01850254050426613</v>
      </c>
      <c r="AC34" s="3"/>
      <c r="AD34" s="3"/>
      <c r="AE34" s="3"/>
      <c r="AF34" s="3"/>
      <c r="AG34" s="3"/>
      <c r="AH34" s="3"/>
      <c r="AI34" s="3"/>
      <c r="AJ34" s="3"/>
      <c r="AK34" s="3"/>
    </row>
    <row r="35" spans="1:37" ht="12" customHeight="1" hidden="1">
      <c r="A35" t="s">
        <v>24</v>
      </c>
      <c r="B35" s="25">
        <f t="shared" si="16"/>
        <v>0.005462918003862775</v>
      </c>
      <c r="C35" s="16">
        <f t="shared" si="16"/>
        <v>0.0046508174384093555</v>
      </c>
      <c r="D35" s="16">
        <f t="shared" si="16"/>
        <v>0.0061292363954119355</v>
      </c>
      <c r="E35" s="16">
        <f t="shared" si="16"/>
        <v>0.005809684046142834</v>
      </c>
      <c r="F35" s="3">
        <f t="shared" si="17"/>
        <v>0.005809684046142835</v>
      </c>
      <c r="G35" s="25">
        <f aca="true" t="shared" si="35" ref="G35:T35">G13/G$24</f>
        <v>0.0060765941781157</v>
      </c>
      <c r="H35" s="16">
        <f t="shared" si="35"/>
        <v>0.00541581696320617</v>
      </c>
      <c r="I35" s="16">
        <f t="shared" si="35"/>
        <v>0.006864269612373534</v>
      </c>
      <c r="J35" s="16">
        <f t="shared" si="35"/>
        <v>0.006501475167586196</v>
      </c>
      <c r="K35" s="3">
        <f t="shared" si="35"/>
        <v>0.006501475167586196</v>
      </c>
      <c r="L35" s="25">
        <f t="shared" si="35"/>
        <v>0.007050729950430754</v>
      </c>
      <c r="M35" s="16">
        <f t="shared" si="35"/>
        <v>0.006006178703458331</v>
      </c>
      <c r="N35" s="16">
        <f t="shared" si="35"/>
        <v>0.008065348219749326</v>
      </c>
      <c r="O35" s="16">
        <f t="shared" si="35"/>
        <v>0.007665649765363708</v>
      </c>
      <c r="P35" s="3">
        <f t="shared" si="35"/>
        <v>0.007665649765363708</v>
      </c>
      <c r="Q35" s="3">
        <f t="shared" si="35"/>
        <v>0.007664131958446147</v>
      </c>
      <c r="R35" s="25">
        <f t="shared" si="35"/>
        <v>0.008111322481524267</v>
      </c>
      <c r="S35" s="16">
        <f t="shared" si="35"/>
        <v>0.007683196751142475</v>
      </c>
      <c r="T35" s="16">
        <f t="shared" si="35"/>
        <v>0.009567818274361335</v>
      </c>
      <c r="U35" s="16">
        <f aca="true" t="shared" si="36" ref="U35:AB35">U13/U$24</f>
        <v>0.009765368028652877</v>
      </c>
      <c r="V35" s="3">
        <f t="shared" si="21"/>
        <v>0.009765368028652877</v>
      </c>
      <c r="W35" s="25">
        <f t="shared" si="36"/>
        <v>0.010032985060693769</v>
      </c>
      <c r="X35" s="3">
        <f t="shared" si="36"/>
        <v>0.008134001647344622</v>
      </c>
      <c r="Y35" s="3">
        <f t="shared" si="36"/>
        <v>0.011774272336268213</v>
      </c>
      <c r="Z35" s="3">
        <f t="shared" si="22"/>
        <v>0.011940873760768555</v>
      </c>
      <c r="AA35" s="3">
        <f t="shared" si="22"/>
        <v>0.011940873760768557</v>
      </c>
      <c r="AB35" s="3">
        <f t="shared" si="36"/>
        <v>0.014039348523098882</v>
      </c>
      <c r="AC35" s="3"/>
      <c r="AD35" s="3"/>
      <c r="AE35" s="3"/>
      <c r="AF35" s="3"/>
      <c r="AG35" s="3"/>
      <c r="AH35" s="3"/>
      <c r="AI35" s="3"/>
      <c r="AJ35" s="3"/>
      <c r="AK35" s="3"/>
    </row>
    <row r="36" spans="1:37" ht="12" customHeight="1" hidden="1">
      <c r="A36" t="s">
        <v>25</v>
      </c>
      <c r="B36" s="25">
        <f t="shared" si="16"/>
        <v>0.003123438087290799</v>
      </c>
      <c r="C36" s="16">
        <f t="shared" si="16"/>
        <v>0.0017270791764255277</v>
      </c>
      <c r="D36" s="16">
        <f t="shared" si="16"/>
        <v>0.0019871040368687094</v>
      </c>
      <c r="E36" s="16">
        <f t="shared" si="16"/>
        <v>0.0019241673560825069</v>
      </c>
      <c r="F36" s="3">
        <f t="shared" si="17"/>
        <v>0.0019241673560825069</v>
      </c>
      <c r="G36" s="25">
        <f aca="true" t="shared" si="37" ref="G36:T36">G14/G$24</f>
        <v>0.0036765239776811753</v>
      </c>
      <c r="H36" s="16">
        <f t="shared" si="37"/>
        <v>0.0026946968589959945</v>
      </c>
      <c r="I36" s="16">
        <f t="shared" si="37"/>
        <v>0.003062332213534408</v>
      </c>
      <c r="J36" s="16">
        <f t="shared" si="37"/>
        <v>0.002960561637461587</v>
      </c>
      <c r="K36" s="3">
        <f t="shared" si="37"/>
        <v>0.002960561637461587</v>
      </c>
      <c r="L36" s="25">
        <f t="shared" si="37"/>
        <v>0.00415952423617901</v>
      </c>
      <c r="M36" s="16">
        <f t="shared" si="37"/>
        <v>0.002858860910500362</v>
      </c>
      <c r="N36" s="16">
        <f t="shared" si="37"/>
        <v>0.0033507716479769206</v>
      </c>
      <c r="O36" s="16">
        <f t="shared" si="37"/>
        <v>0.0032321905436821043</v>
      </c>
      <c r="P36" s="3">
        <f t="shared" si="37"/>
        <v>0.0032321905436821043</v>
      </c>
      <c r="Q36" s="3">
        <f t="shared" si="37"/>
        <v>0.0032331931562878044</v>
      </c>
      <c r="R36" s="25">
        <f t="shared" si="37"/>
        <v>0.005510356807777993</v>
      </c>
      <c r="S36" s="16">
        <f t="shared" si="37"/>
        <v>0.0055626159946225995</v>
      </c>
      <c r="T36" s="16">
        <f t="shared" si="37"/>
        <v>0.007017162595721075</v>
      </c>
      <c r="U36" s="16">
        <f aca="true" t="shared" si="38" ref="U36:AB36">U14/U$24</f>
        <v>0.007850303340399094</v>
      </c>
      <c r="V36" s="3">
        <f t="shared" si="21"/>
        <v>0.007850303340399094</v>
      </c>
      <c r="W36" s="25">
        <f t="shared" si="38"/>
        <v>0.00610551867139742</v>
      </c>
      <c r="X36" s="3">
        <f t="shared" si="38"/>
        <v>0.004635679536897234</v>
      </c>
      <c r="Y36" s="3">
        <f t="shared" si="38"/>
        <v>0.005963089607186685</v>
      </c>
      <c r="Z36" s="3">
        <f t="shared" si="22"/>
        <v>0.006245226862326651</v>
      </c>
      <c r="AA36" s="3">
        <f t="shared" si="22"/>
        <v>0.006245226862326651</v>
      </c>
      <c r="AB36" s="3">
        <f t="shared" si="38"/>
        <v>0.007733358898156137</v>
      </c>
      <c r="AC36" s="3"/>
      <c r="AD36" s="3"/>
      <c r="AE36" s="3"/>
      <c r="AF36" s="3"/>
      <c r="AG36" s="3"/>
      <c r="AH36" s="3"/>
      <c r="AI36" s="3"/>
      <c r="AJ36" s="3"/>
      <c r="AK36" s="3"/>
    </row>
    <row r="37" spans="1:37" ht="12" customHeight="1" hidden="1">
      <c r="A37" t="s">
        <v>26</v>
      </c>
      <c r="B37" s="25">
        <f t="shared" si="16"/>
        <v>0.002677232646249256</v>
      </c>
      <c r="C37" s="16">
        <f t="shared" si="16"/>
        <v>0.0024750631650139725</v>
      </c>
      <c r="D37" s="16">
        <f t="shared" si="16"/>
        <v>0.0030350759624160574</v>
      </c>
      <c r="E37" s="16">
        <f t="shared" si="16"/>
        <v>0.002921883762940103</v>
      </c>
      <c r="F37" s="3">
        <f t="shared" si="17"/>
        <v>0.002921883762940103</v>
      </c>
      <c r="G37" s="25">
        <f aca="true" t="shared" si="39" ref="G37:T37">G15/G$24</f>
        <v>0.003592082529885773</v>
      </c>
      <c r="H37" s="16">
        <f t="shared" si="39"/>
        <v>0.003644425018545842</v>
      </c>
      <c r="I37" s="16">
        <f t="shared" si="39"/>
        <v>0.00437772920425817</v>
      </c>
      <c r="J37" s="16">
        <f t="shared" si="39"/>
        <v>0.004307898410296005</v>
      </c>
      <c r="K37" s="3">
        <f t="shared" si="39"/>
        <v>0.004307898410296006</v>
      </c>
      <c r="L37" s="25">
        <f t="shared" si="39"/>
        <v>0.004304445460059068</v>
      </c>
      <c r="M37" s="16">
        <f t="shared" si="39"/>
        <v>0.004170492773170799</v>
      </c>
      <c r="N37" s="16">
        <f t="shared" si="39"/>
        <v>0.005300961610168366</v>
      </c>
      <c r="O37" s="16">
        <f t="shared" si="39"/>
        <v>0.005016809119271288</v>
      </c>
      <c r="P37" s="3">
        <f t="shared" si="39"/>
        <v>0.005016809119271288</v>
      </c>
      <c r="Q37" s="3">
        <f t="shared" si="39"/>
        <v>0.005016610019778405</v>
      </c>
      <c r="R37" s="25">
        <f t="shared" si="39"/>
        <v>0.006625393956504818</v>
      </c>
      <c r="S37" s="16">
        <f t="shared" si="39"/>
        <v>0.00711029309498172</v>
      </c>
      <c r="T37" s="16">
        <f t="shared" si="39"/>
        <v>0.00931618408184974</v>
      </c>
      <c r="U37" s="16">
        <f aca="true" t="shared" si="40" ref="U37:AB37">U15/U$24</f>
        <v>0.010847160295300052</v>
      </c>
      <c r="V37" s="3">
        <f t="shared" si="21"/>
        <v>0.01084716029530005</v>
      </c>
      <c r="W37" s="25">
        <f t="shared" si="40"/>
        <v>0.007360703942027865</v>
      </c>
      <c r="X37" s="3">
        <f t="shared" si="40"/>
        <v>0.00683219936978796</v>
      </c>
      <c r="Y37" s="3">
        <f t="shared" si="40"/>
        <v>0.009641618910321328</v>
      </c>
      <c r="Z37" s="3">
        <f t="shared" si="22"/>
        <v>0.009842477535026801</v>
      </c>
      <c r="AA37" s="3">
        <f t="shared" si="22"/>
        <v>0.009842477535026803</v>
      </c>
      <c r="AB37" s="3">
        <f t="shared" si="40"/>
        <v>0.01221785489832657</v>
      </c>
      <c r="AC37" s="3"/>
      <c r="AD37" s="3"/>
      <c r="AE37" s="3"/>
      <c r="AF37" s="3"/>
      <c r="AG37" s="3"/>
      <c r="AH37" s="3"/>
      <c r="AI37" s="3"/>
      <c r="AJ37" s="3"/>
      <c r="AK37" s="3"/>
    </row>
    <row r="38" spans="1:37" ht="12" customHeight="1">
      <c r="A38" t="s">
        <v>8</v>
      </c>
      <c r="B38" s="25">
        <f t="shared" si="16"/>
        <v>0.07684959127271736</v>
      </c>
      <c r="C38" s="16">
        <f t="shared" si="16"/>
        <v>0.08191269219585501</v>
      </c>
      <c r="D38" s="16">
        <f t="shared" si="16"/>
        <v>0.09049097640197343</v>
      </c>
      <c r="E38" s="16">
        <f t="shared" si="16"/>
        <v>0.09964460226128395</v>
      </c>
      <c r="F38" s="3">
        <f t="shared" si="17"/>
        <v>0.09964460226128397</v>
      </c>
      <c r="G38" s="25">
        <f aca="true" t="shared" si="41" ref="G38:T38">G16/G$24</f>
        <v>0.07490158774204425</v>
      </c>
      <c r="H38" s="16">
        <f t="shared" si="41"/>
        <v>0.08130273064626603</v>
      </c>
      <c r="I38" s="16">
        <f t="shared" si="41"/>
        <v>0.08732964630979799</v>
      </c>
      <c r="J38" s="16">
        <f t="shared" si="41"/>
        <v>0.08816235535943467</v>
      </c>
      <c r="K38" s="3">
        <f t="shared" si="41"/>
        <v>0.08816235535943469</v>
      </c>
      <c r="L38" s="25">
        <f t="shared" si="41"/>
        <v>0.07179765850816996</v>
      </c>
      <c r="M38" s="16">
        <f t="shared" si="41"/>
        <v>0.07716131804123302</v>
      </c>
      <c r="N38" s="16">
        <f t="shared" si="41"/>
        <v>0.08207143068755178</v>
      </c>
      <c r="O38" s="16">
        <f t="shared" si="41"/>
        <v>0.0825375288434116</v>
      </c>
      <c r="P38" s="3">
        <f t="shared" si="41"/>
        <v>0.0825375288434116</v>
      </c>
      <c r="Q38" s="3">
        <f t="shared" si="41"/>
        <v>0.08253403613879448</v>
      </c>
      <c r="R38" s="25">
        <f t="shared" si="41"/>
        <v>0.06844271238514182</v>
      </c>
      <c r="S38" s="16">
        <f t="shared" si="41"/>
        <v>0.07949486744618926</v>
      </c>
      <c r="T38" s="16">
        <f t="shared" si="41"/>
        <v>0.07570185923354512</v>
      </c>
      <c r="U38" s="16">
        <f aca="true" t="shared" si="42" ref="U38:AB38">U16/U$24</f>
        <v>0.033988743512901105</v>
      </c>
      <c r="V38" s="3">
        <f t="shared" si="21"/>
        <v>0.0339887435129011</v>
      </c>
      <c r="W38" s="25">
        <f t="shared" si="42"/>
        <v>0.06230903339967283</v>
      </c>
      <c r="X38" s="3">
        <f t="shared" si="42"/>
        <v>0.06970199099544523</v>
      </c>
      <c r="Y38" s="3">
        <f t="shared" si="42"/>
        <v>0.06594247792882418</v>
      </c>
      <c r="Z38" s="3">
        <f t="shared" si="22"/>
        <v>0.04313132106175994</v>
      </c>
      <c r="AA38" s="3">
        <f t="shared" si="22"/>
        <v>0.043131321061759945</v>
      </c>
      <c r="AB38" s="3">
        <f t="shared" si="42"/>
        <v>0.023711373150544852</v>
      </c>
      <c r="AC38" s="3"/>
      <c r="AD38" s="3"/>
      <c r="AE38" s="3"/>
      <c r="AF38" s="3"/>
      <c r="AG38" s="3"/>
      <c r="AH38" s="3"/>
      <c r="AI38" s="3"/>
      <c r="AJ38" s="3"/>
      <c r="AK38" s="3"/>
    </row>
    <row r="39" spans="1:37" ht="12" customHeight="1">
      <c r="A39" t="s">
        <v>7</v>
      </c>
      <c r="B39" s="25">
        <f t="shared" si="16"/>
        <v>0.049172459332557227</v>
      </c>
      <c r="C39" s="16">
        <f t="shared" si="16"/>
        <v>0.05528636458912937</v>
      </c>
      <c r="D39" s="16">
        <f t="shared" si="16"/>
        <v>0.0518559520607264</v>
      </c>
      <c r="E39" s="16">
        <f t="shared" si="16"/>
        <v>0.050366087557360946</v>
      </c>
      <c r="F39" s="3">
        <f t="shared" si="17"/>
        <v>0.05036608755736095</v>
      </c>
      <c r="G39" s="25">
        <f aca="true" t="shared" si="43" ref="G39:T39">G17/G$24</f>
        <v>0.05485982553020873</v>
      </c>
      <c r="H39" s="16">
        <f t="shared" si="43"/>
        <v>0.05821045231164601</v>
      </c>
      <c r="I39" s="16">
        <f t="shared" si="43"/>
        <v>0.05335670730216478</v>
      </c>
      <c r="J39" s="16">
        <f t="shared" si="43"/>
        <v>0.05188908375986215</v>
      </c>
      <c r="K39" s="3">
        <f t="shared" si="43"/>
        <v>0.05188908375986215</v>
      </c>
      <c r="L39" s="25">
        <f t="shared" si="43"/>
        <v>0.05595872112954679</v>
      </c>
      <c r="M39" s="16">
        <f t="shared" si="43"/>
        <v>0.06043846080027328</v>
      </c>
      <c r="N39" s="16">
        <f t="shared" si="43"/>
        <v>0.05564732719774354</v>
      </c>
      <c r="O39" s="16">
        <f t="shared" si="43"/>
        <v>0.05337003396392737</v>
      </c>
      <c r="P39" s="3">
        <f t="shared" si="43"/>
        <v>0.053370033963927366</v>
      </c>
      <c r="Q39" s="3">
        <f t="shared" si="43"/>
        <v>0.05336808955969046</v>
      </c>
      <c r="R39" s="25">
        <f t="shared" si="43"/>
        <v>0.07371707542800454</v>
      </c>
      <c r="S39" s="16">
        <f t="shared" si="43"/>
        <v>0.06687714710723806</v>
      </c>
      <c r="T39" s="16">
        <f t="shared" si="43"/>
        <v>0.058876682088792556</v>
      </c>
      <c r="U39" s="16">
        <f aca="true" t="shared" si="44" ref="U39:AB39">U17/U$24</f>
        <v>0.05907462904758424</v>
      </c>
      <c r="V39" s="3">
        <f t="shared" si="21"/>
        <v>0.05907462904758424</v>
      </c>
      <c r="W39" s="25">
        <f t="shared" si="44"/>
        <v>0.06870479220389512</v>
      </c>
      <c r="X39" s="3">
        <f t="shared" si="44"/>
        <v>0.06852689361142161</v>
      </c>
      <c r="Y39" s="3">
        <f t="shared" si="44"/>
        <v>0.06291029749919579</v>
      </c>
      <c r="Z39" s="3">
        <f t="shared" si="22"/>
        <v>0.06028963577836939</v>
      </c>
      <c r="AA39" s="3">
        <f t="shared" si="22"/>
        <v>0.06028963577836939</v>
      </c>
      <c r="AB39" s="3">
        <f t="shared" si="44"/>
        <v>0.06368836481002141</v>
      </c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2" customHeight="1" hidden="1">
      <c r="A40" t="s">
        <v>17</v>
      </c>
      <c r="B40" s="25">
        <f t="shared" si="16"/>
        <v>0.01916514342251348</v>
      </c>
      <c r="C40" s="16">
        <f t="shared" si="16"/>
        <v>0.02115829082170898</v>
      </c>
      <c r="D40" s="16">
        <f t="shared" si="16"/>
        <v>0.022763069718120428</v>
      </c>
      <c r="E40" s="16">
        <f t="shared" si="16"/>
        <v>0.022126375345869857</v>
      </c>
      <c r="F40" s="3">
        <f t="shared" si="17"/>
        <v>0.022126375345869857</v>
      </c>
      <c r="G40" s="25">
        <f aca="true" t="shared" si="45" ref="G40:T40">G18/G$24</f>
        <v>0.0179227270526259</v>
      </c>
      <c r="H40" s="16">
        <f t="shared" si="45"/>
        <v>0.01959100437212033</v>
      </c>
      <c r="I40" s="16">
        <f t="shared" si="45"/>
        <v>0.02043755287260209</v>
      </c>
      <c r="J40" s="16">
        <f t="shared" si="45"/>
        <v>0.01984445546630124</v>
      </c>
      <c r="K40" s="3">
        <f t="shared" si="45"/>
        <v>0.01984445546630124</v>
      </c>
      <c r="L40" s="25">
        <f t="shared" si="45"/>
        <v>0.017145351559234686</v>
      </c>
      <c r="M40" s="16">
        <f t="shared" si="45"/>
        <v>0.017916479213126533</v>
      </c>
      <c r="N40" s="16">
        <f t="shared" si="45"/>
        <v>0.019125959388238994</v>
      </c>
      <c r="O40" s="16">
        <f t="shared" si="45"/>
        <v>0.018386324549956357</v>
      </c>
      <c r="P40" s="3">
        <f t="shared" si="45"/>
        <v>0.018386324549956357</v>
      </c>
      <c r="Q40" s="3">
        <f t="shared" si="45"/>
        <v>0.018386235766269177</v>
      </c>
      <c r="R40" s="25">
        <f t="shared" si="45"/>
        <v>0.013803323597691555</v>
      </c>
      <c r="S40" s="16">
        <f t="shared" si="45"/>
        <v>0.01494572878368436</v>
      </c>
      <c r="T40" s="16">
        <f t="shared" si="45"/>
        <v>0.011883996637252155</v>
      </c>
      <c r="U40" s="16">
        <f aca="true" t="shared" si="46" ref="U40:AB40">U18/U$24</f>
        <v>0.009078283751187778</v>
      </c>
      <c r="V40" s="3">
        <f t="shared" si="21"/>
        <v>0.009078283751187778</v>
      </c>
      <c r="W40" s="25">
        <f t="shared" si="46"/>
        <v>0.013351744502082489</v>
      </c>
      <c r="X40" s="3">
        <f t="shared" si="46"/>
        <v>0.01282706040031325</v>
      </c>
      <c r="Y40" s="3">
        <f t="shared" si="46"/>
        <v>0.012158507380887137</v>
      </c>
      <c r="Z40" s="3">
        <f t="shared" si="22"/>
        <v>0.009771103513743069</v>
      </c>
      <c r="AA40" s="3">
        <f t="shared" si="22"/>
        <v>0.009771103513743069</v>
      </c>
      <c r="AB40" s="3">
        <f t="shared" si="46"/>
        <v>0.005528392931326495</v>
      </c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2" customHeight="1" hidden="1">
      <c r="A41" t="s">
        <v>2</v>
      </c>
      <c r="B41" s="25">
        <f t="shared" si="16"/>
        <v>0.011403027937728313</v>
      </c>
      <c r="C41" s="16">
        <f t="shared" si="16"/>
        <v>0.013543554401466384</v>
      </c>
      <c r="D41" s="16">
        <f t="shared" si="16"/>
        <v>0.013474369001177025</v>
      </c>
      <c r="E41" s="16">
        <f t="shared" si="16"/>
        <v>0.01396183269969046</v>
      </c>
      <c r="F41" s="3">
        <f t="shared" si="17"/>
        <v>0.01396183269969046</v>
      </c>
      <c r="G41" s="25">
        <f aca="true" t="shared" si="47" ref="G41:T41">G19/G$24</f>
        <v>0.010204750156396417</v>
      </c>
      <c r="H41" s="16">
        <f t="shared" si="47"/>
        <v>0.012235902250372533</v>
      </c>
      <c r="I41" s="16">
        <f t="shared" si="47"/>
        <v>0.011981604001936421</v>
      </c>
      <c r="J41" s="16">
        <f t="shared" si="47"/>
        <v>0.010254587847891558</v>
      </c>
      <c r="K41" s="3">
        <f t="shared" si="47"/>
        <v>0.010254587847891558</v>
      </c>
      <c r="L41" s="25">
        <f t="shared" si="47"/>
        <v>0.009291337035082826</v>
      </c>
      <c r="M41" s="16">
        <f t="shared" si="47"/>
        <v>0.012521479754577462</v>
      </c>
      <c r="N41" s="16">
        <f t="shared" si="47"/>
        <v>0.012608299902235108</v>
      </c>
      <c r="O41" s="16">
        <f t="shared" si="47"/>
        <v>0.010824381433053037</v>
      </c>
      <c r="P41" s="3">
        <f t="shared" si="47"/>
        <v>0.010824381433053037</v>
      </c>
      <c r="Q41" s="3">
        <f t="shared" si="47"/>
        <v>0.01082531635846919</v>
      </c>
      <c r="R41" s="25">
        <f t="shared" si="47"/>
        <v>0.006231694301670101</v>
      </c>
      <c r="S41" s="16">
        <f t="shared" si="47"/>
        <v>0.008360155977420113</v>
      </c>
      <c r="T41" s="16">
        <f t="shared" si="47"/>
        <v>0.006491018375015012</v>
      </c>
      <c r="U41" s="16">
        <f aca="true" t="shared" si="48" ref="U41:AB41">U19/U$24</f>
        <v>-0.007236313135004751</v>
      </c>
      <c r="V41" s="3">
        <f t="shared" si="21"/>
        <v>-0.007236313135004751</v>
      </c>
      <c r="W41" s="25">
        <f t="shared" si="48"/>
        <v>0.005325123656148028</v>
      </c>
      <c r="X41" s="3">
        <f t="shared" si="48"/>
        <v>0.010916893626807207</v>
      </c>
      <c r="Y41" s="3">
        <f t="shared" si="48"/>
        <v>0.010949209488520606</v>
      </c>
      <c r="Z41" s="3">
        <f t="shared" si="22"/>
        <v>0.0035972506727001505</v>
      </c>
      <c r="AA41" s="3">
        <f t="shared" si="22"/>
        <v>0.003597250672700151</v>
      </c>
      <c r="AB41" s="3">
        <f t="shared" si="48"/>
        <v>4.2608038006369905E-05</v>
      </c>
      <c r="AC41" s="3"/>
      <c r="AD41" s="3"/>
      <c r="AE41" s="3"/>
      <c r="AF41" s="4"/>
      <c r="AG41" s="3"/>
      <c r="AH41" s="3"/>
      <c r="AI41" s="3"/>
      <c r="AJ41" s="3"/>
      <c r="AK41" s="3"/>
    </row>
    <row r="42" spans="1:37" ht="12" customHeight="1" hidden="1">
      <c r="A42" t="s">
        <v>4</v>
      </c>
      <c r="B42" s="25">
        <f t="shared" si="16"/>
        <v>0.006662095126661921</v>
      </c>
      <c r="C42" s="16">
        <f t="shared" si="16"/>
        <v>0.008154553150041611</v>
      </c>
      <c r="D42" s="16">
        <f t="shared" si="16"/>
        <v>0.007963964692364265</v>
      </c>
      <c r="E42" s="16">
        <f t="shared" si="16"/>
        <v>0.007894973306438369</v>
      </c>
      <c r="F42" s="3">
        <f t="shared" si="17"/>
        <v>0.007894973306438369</v>
      </c>
      <c r="G42" s="25">
        <f aca="true" t="shared" si="49" ref="G42:T42">G20/G$24</f>
        <v>0.006411955518711649</v>
      </c>
      <c r="H42" s="16">
        <f t="shared" si="49"/>
        <v>0.008288881503599035</v>
      </c>
      <c r="I42" s="16">
        <f t="shared" si="49"/>
        <v>0.007960841267279866</v>
      </c>
      <c r="J42" s="16">
        <f t="shared" si="49"/>
        <v>0.00814793604368746</v>
      </c>
      <c r="K42" s="3">
        <f t="shared" si="49"/>
        <v>0.00814793604368746</v>
      </c>
      <c r="L42" s="25">
        <f t="shared" si="49"/>
        <v>0.005935562447014378</v>
      </c>
      <c r="M42" s="16">
        <f t="shared" si="49"/>
        <v>0.009239213020882398</v>
      </c>
      <c r="N42" s="16">
        <f t="shared" si="49"/>
        <v>0.009261614561145964</v>
      </c>
      <c r="O42" s="16">
        <f t="shared" si="49"/>
        <v>0.008732964022435206</v>
      </c>
      <c r="P42" s="3">
        <f t="shared" si="49"/>
        <v>0.008732964022435204</v>
      </c>
      <c r="Q42" s="3">
        <f t="shared" si="49"/>
        <v>0.008773066804923478</v>
      </c>
      <c r="R42" s="25">
        <f t="shared" si="49"/>
        <v>0.0055825830231612935</v>
      </c>
      <c r="S42" s="16">
        <f t="shared" si="49"/>
        <v>0.008687016906210904</v>
      </c>
      <c r="T42" s="16">
        <f t="shared" si="49"/>
        <v>0.007949352899798121</v>
      </c>
      <c r="U42" s="16">
        <f aca="true" t="shared" si="50" ref="U42:AB42">U20/U$24</f>
        <v>0.009341422410642498</v>
      </c>
      <c r="V42" s="3">
        <f t="shared" si="21"/>
        <v>0.009341422410642496</v>
      </c>
      <c r="W42" s="25">
        <f t="shared" si="50"/>
        <v>0.004570976545431224</v>
      </c>
      <c r="X42" s="3">
        <f t="shared" si="50"/>
        <v>0.010942053598523056</v>
      </c>
      <c r="Y42" s="3">
        <f t="shared" si="50"/>
        <v>0.01174746524013201</v>
      </c>
      <c r="Z42" s="3">
        <f t="shared" si="22"/>
        <v>0.010663278779789733</v>
      </c>
      <c r="AA42" s="3">
        <f t="shared" si="22"/>
        <v>0.010663278779789733</v>
      </c>
      <c r="AB42" s="3">
        <f t="shared" si="50"/>
        <v>0.01179177451826287</v>
      </c>
      <c r="AC42" s="3"/>
      <c r="AD42" s="3"/>
      <c r="AE42" s="3"/>
      <c r="AF42" s="3"/>
      <c r="AG42" s="3"/>
      <c r="AH42" s="3"/>
      <c r="AI42" s="3"/>
      <c r="AJ42" s="3"/>
      <c r="AK42" s="3"/>
    </row>
    <row r="43" spans="1:37" ht="12" customHeight="1" hidden="1">
      <c r="A43" t="s">
        <v>6</v>
      </c>
      <c r="B43" s="25">
        <f t="shared" si="16"/>
        <v>0.00558996260860377</v>
      </c>
      <c r="C43" s="16">
        <f t="shared" si="16"/>
        <v>0.0066660217766819005</v>
      </c>
      <c r="D43" s="16">
        <f t="shared" si="16"/>
        <v>0.005892898513092652</v>
      </c>
      <c r="E43" s="16">
        <f t="shared" si="16"/>
        <v>0.005834472031406377</v>
      </c>
      <c r="F43" s="3">
        <f t="shared" si="17"/>
        <v>0.005834472031406378</v>
      </c>
      <c r="G43" s="25">
        <f aca="true" t="shared" si="51" ref="G43:T43">G21/G$24</f>
        <v>0.005247106338945924</v>
      </c>
      <c r="H43" s="16">
        <f t="shared" si="51"/>
        <v>0.006140063889941365</v>
      </c>
      <c r="I43" s="16">
        <f t="shared" si="51"/>
        <v>0.005298262600182884</v>
      </c>
      <c r="J43" s="16">
        <f t="shared" si="51"/>
        <v>0.0051030060694070185</v>
      </c>
      <c r="K43" s="3">
        <f t="shared" si="51"/>
        <v>0.0051030060694070185</v>
      </c>
      <c r="L43" s="25">
        <f t="shared" si="51"/>
        <v>0.005690933318159776</v>
      </c>
      <c r="M43" s="16">
        <f t="shared" si="51"/>
        <v>0.006361969191001878</v>
      </c>
      <c r="N43" s="16">
        <f t="shared" si="51"/>
        <v>0.005941490214827369</v>
      </c>
      <c r="O43" s="16">
        <f t="shared" si="51"/>
        <v>0.005708186775673877</v>
      </c>
      <c r="P43" s="3">
        <f t="shared" si="51"/>
        <v>0.005708186775673877</v>
      </c>
      <c r="Q43" s="3">
        <f t="shared" si="51"/>
        <v>0.005707894079920118</v>
      </c>
      <c r="R43" s="25">
        <f t="shared" si="51"/>
        <v>0.004110318917268415</v>
      </c>
      <c r="S43" s="16">
        <f t="shared" si="51"/>
        <v>0.004581178893224632</v>
      </c>
      <c r="T43" s="16">
        <f t="shared" si="51"/>
        <v>0.0031111136528706312</v>
      </c>
      <c r="U43" s="16">
        <f>U21/U$24</f>
        <v>0.0016519260287990644</v>
      </c>
      <c r="V43" s="3">
        <f t="shared" si="21"/>
        <v>0.0016519260287990644</v>
      </c>
      <c r="W43" s="25">
        <f>W21/W$24</f>
        <v>0.005880578203507279</v>
      </c>
      <c r="X43" s="3">
        <f>X21/X$24</f>
        <v>0.005884627773151541</v>
      </c>
      <c r="Y43" s="3">
        <f>Y21/Y$24</f>
        <v>0.006034575196883228</v>
      </c>
      <c r="Z43" s="3">
        <f t="shared" si="22"/>
        <v>0.005417288215435346</v>
      </c>
      <c r="AA43" s="3">
        <f t="shared" si="22"/>
        <v>0.005417288215435346</v>
      </c>
      <c r="AB43" s="3">
        <f>AB21/AB$24</f>
        <v>0.005272744703288275</v>
      </c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" customHeight="1" hidden="1">
      <c r="A44" t="s">
        <v>3</v>
      </c>
      <c r="B44" s="25">
        <f t="shared" si="16"/>
        <v>0.004502336846065011</v>
      </c>
      <c r="C44" s="16">
        <f t="shared" si="16"/>
        <v>0.005212021610194212</v>
      </c>
      <c r="D44" s="16">
        <f t="shared" si="16"/>
        <v>0.00480139066185491</v>
      </c>
      <c r="E44" s="16">
        <f t="shared" si="16"/>
        <v>0.004870839104286153</v>
      </c>
      <c r="F44" s="3">
        <f t="shared" si="17"/>
        <v>0.004870839104286153</v>
      </c>
      <c r="G44" s="25">
        <f aca="true" t="shared" si="52" ref="G44:T44">G22/G$24</f>
        <v>0.0043383906626565825</v>
      </c>
      <c r="H44" s="16">
        <f t="shared" si="52"/>
        <v>0.005277709169297137</v>
      </c>
      <c r="I44" s="16">
        <f t="shared" si="52"/>
        <v>0.004696798548662354</v>
      </c>
      <c r="J44" s="16">
        <f t="shared" si="52"/>
        <v>0.004645371757571419</v>
      </c>
      <c r="K44" s="3">
        <f t="shared" si="52"/>
        <v>0.004645371757571419</v>
      </c>
      <c r="L44" s="25">
        <f t="shared" si="52"/>
        <v>0.0045372253022953205</v>
      </c>
      <c r="M44" s="16">
        <f t="shared" si="52"/>
        <v>0.005882780715894974</v>
      </c>
      <c r="N44" s="16">
        <f t="shared" si="52"/>
        <v>0.005640125081853835</v>
      </c>
      <c r="O44" s="16">
        <f t="shared" si="52"/>
        <v>0.005556947913335811</v>
      </c>
      <c r="P44" s="3">
        <f t="shared" si="52"/>
        <v>0.005556947913335811</v>
      </c>
      <c r="Q44" s="3">
        <f t="shared" si="52"/>
        <v>0.005556675691764119</v>
      </c>
      <c r="R44" s="25">
        <f t="shared" si="52"/>
        <v>0.003794804397436103</v>
      </c>
      <c r="S44" s="16">
        <f t="shared" si="52"/>
        <v>0.005472400327920279</v>
      </c>
      <c r="T44" s="16">
        <f t="shared" si="52"/>
        <v>0.004312095026221426</v>
      </c>
      <c r="U44" s="16">
        <f aca="true" t="shared" si="53" ref="U44:AB44">U22/U$24</f>
        <v>0.003581609531466998</v>
      </c>
      <c r="V44" s="3">
        <f t="shared" si="21"/>
        <v>0.003581609531466998</v>
      </c>
      <c r="W44" s="25">
        <f t="shared" si="53"/>
        <v>0.004602753387725665</v>
      </c>
      <c r="X44" s="3">
        <f t="shared" si="53"/>
        <v>0.006935825871998915</v>
      </c>
      <c r="Y44" s="3">
        <f t="shared" si="53"/>
        <v>0.007246851655487115</v>
      </c>
      <c r="Z44" s="3">
        <f t="shared" si="22"/>
        <v>0.007137402128373315</v>
      </c>
      <c r="AA44" s="3">
        <f t="shared" si="22"/>
        <v>0.007137402128373315</v>
      </c>
      <c r="AB44" s="3">
        <f t="shared" si="53"/>
        <v>0.00791444305968321</v>
      </c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" customHeight="1" hidden="1">
      <c r="A45" t="s">
        <v>1</v>
      </c>
      <c r="B45" s="25">
        <f t="shared" si="16"/>
        <v>0.02185570025901606</v>
      </c>
      <c r="C45" s="16">
        <f t="shared" si="16"/>
        <v>0.03039766575959316</v>
      </c>
      <c r="D45" s="16">
        <f t="shared" si="16"/>
        <v>0.028934287184733818</v>
      </c>
      <c r="E45" s="16">
        <f t="shared" si="16"/>
        <v>0.02911039019387303</v>
      </c>
      <c r="F45" s="3">
        <f t="shared" si="17"/>
        <v>0.029110390193873032</v>
      </c>
      <c r="G45" s="25">
        <f aca="true" t="shared" si="54" ref="G45:T45">G23/G$24</f>
        <v>0.020265138051887472</v>
      </c>
      <c r="H45" s="16">
        <f t="shared" si="54"/>
        <v>0.02907906153943637</v>
      </c>
      <c r="I45" s="16">
        <f t="shared" si="54"/>
        <v>0.026016987691991726</v>
      </c>
      <c r="J45" s="16">
        <f t="shared" si="54"/>
        <v>0.025336067208328435</v>
      </c>
      <c r="K45" s="3">
        <f t="shared" si="54"/>
        <v>0.025336067208328435</v>
      </c>
      <c r="L45" s="25">
        <f t="shared" si="54"/>
        <v>0.020240583386078835</v>
      </c>
      <c r="M45" s="16">
        <f t="shared" si="54"/>
        <v>0.03241317196041334</v>
      </c>
      <c r="N45" s="16">
        <f t="shared" si="54"/>
        <v>0.03097931409295735</v>
      </c>
      <c r="O45" s="16">
        <f t="shared" si="54"/>
        <v>0.02993017085670334</v>
      </c>
      <c r="P45" s="3">
        <f t="shared" si="54"/>
        <v>0.029930170856703336</v>
      </c>
      <c r="Q45" s="3">
        <f t="shared" si="54"/>
        <v>0.029931639687385984</v>
      </c>
      <c r="R45" s="25">
        <f t="shared" si="54"/>
        <v>0.014991408881749144</v>
      </c>
      <c r="S45" s="16">
        <f t="shared" si="54"/>
        <v>0.025170854461967776</v>
      </c>
      <c r="T45" s="16">
        <f t="shared" si="54"/>
        <v>0.015286777195079407</v>
      </c>
      <c r="U45" s="16">
        <f aca="true" t="shared" si="55" ref="U45:AB45">U23/U$24</f>
        <v>0.007528689423287771</v>
      </c>
      <c r="V45" s="3">
        <f t="shared" si="21"/>
        <v>0.007528689423287771</v>
      </c>
      <c r="W45" s="25">
        <f t="shared" si="55"/>
        <v>0.017207043703750435</v>
      </c>
      <c r="X45" s="3">
        <f t="shared" si="55"/>
        <v>0.03557737655164849</v>
      </c>
      <c r="Y45" s="3">
        <f t="shared" si="55"/>
        <v>0.03489688203686274</v>
      </c>
      <c r="Z45" s="3">
        <f t="shared" si="22"/>
        <v>0.03181853868828824</v>
      </c>
      <c r="AA45" s="3">
        <f t="shared" si="22"/>
        <v>0.03181853868828824</v>
      </c>
      <c r="AB45" s="3">
        <f t="shared" si="55"/>
        <v>0.03275492921739686</v>
      </c>
      <c r="AC45" s="3"/>
      <c r="AD45" s="3"/>
      <c r="AE45" s="3"/>
      <c r="AF45" s="3"/>
      <c r="AG45" s="3"/>
      <c r="AH45" s="3"/>
      <c r="AI45" s="3"/>
      <c r="AJ45" s="3"/>
      <c r="AK45" s="3"/>
    </row>
    <row r="46" spans="1:37" ht="12" customHeight="1">
      <c r="A46" t="s">
        <v>0</v>
      </c>
      <c r="B46" s="25">
        <f aca="true" t="shared" si="56" ref="B46:AB46">B24/B$24</f>
        <v>1</v>
      </c>
      <c r="C46" s="16">
        <f t="shared" si="56"/>
        <v>1</v>
      </c>
      <c r="D46" s="16">
        <f t="shared" si="56"/>
        <v>1</v>
      </c>
      <c r="E46" s="16">
        <f t="shared" si="56"/>
        <v>1</v>
      </c>
      <c r="F46" s="3">
        <f t="shared" si="17"/>
        <v>1</v>
      </c>
      <c r="G46" s="25">
        <f t="shared" si="56"/>
        <v>1</v>
      </c>
      <c r="H46" s="16">
        <f t="shared" si="56"/>
        <v>1</v>
      </c>
      <c r="I46" s="16">
        <f t="shared" si="56"/>
        <v>1</v>
      </c>
      <c r="J46" s="16">
        <f t="shared" si="56"/>
        <v>1</v>
      </c>
      <c r="K46" s="3">
        <f>K24/K$24</f>
        <v>1</v>
      </c>
      <c r="L46" s="25">
        <f t="shared" si="56"/>
        <v>1</v>
      </c>
      <c r="M46" s="16">
        <f t="shared" si="56"/>
        <v>1</v>
      </c>
      <c r="N46" s="16">
        <f t="shared" si="56"/>
        <v>1</v>
      </c>
      <c r="O46" s="16">
        <f>O24/O$24</f>
        <v>1</v>
      </c>
      <c r="P46" s="3">
        <f>P24/P$24</f>
        <v>1</v>
      </c>
      <c r="Q46" s="3">
        <f t="shared" si="56"/>
        <v>1</v>
      </c>
      <c r="R46" s="25">
        <f t="shared" si="56"/>
        <v>1</v>
      </c>
      <c r="S46" s="16">
        <f t="shared" si="56"/>
        <v>1</v>
      </c>
      <c r="T46" s="16">
        <f t="shared" si="56"/>
        <v>1</v>
      </c>
      <c r="U46" s="16">
        <f t="shared" si="56"/>
        <v>1</v>
      </c>
      <c r="V46" s="3">
        <f t="shared" si="21"/>
        <v>1</v>
      </c>
      <c r="W46" s="25">
        <f t="shared" si="56"/>
        <v>1</v>
      </c>
      <c r="X46" s="3">
        <f t="shared" si="56"/>
        <v>1</v>
      </c>
      <c r="Y46" s="3">
        <f t="shared" si="56"/>
        <v>1</v>
      </c>
      <c r="Z46" s="3">
        <f t="shared" si="22"/>
        <v>1</v>
      </c>
      <c r="AA46" s="3">
        <f t="shared" si="22"/>
        <v>1</v>
      </c>
      <c r="AB46" s="3">
        <f t="shared" si="56"/>
        <v>1</v>
      </c>
      <c r="AC46" s="3"/>
      <c r="AD46" s="3"/>
      <c r="AE46" s="3"/>
      <c r="AF46" s="3"/>
      <c r="AG46" s="3"/>
      <c r="AH46" s="3"/>
      <c r="AI46" s="3"/>
      <c r="AJ46" s="3"/>
      <c r="AK46" s="3"/>
    </row>
    <row r="47" spans="2:23" ht="12.75">
      <c r="B47" s="24"/>
      <c r="C47" s="20"/>
      <c r="D47" s="20"/>
      <c r="E47" s="20"/>
      <c r="F47" s="33"/>
      <c r="G47" s="24"/>
      <c r="H47" s="20"/>
      <c r="I47" s="20"/>
      <c r="J47" s="20"/>
      <c r="L47" s="24"/>
      <c r="M47" s="20"/>
      <c r="N47" s="20"/>
      <c r="O47" s="20"/>
      <c r="R47" s="24"/>
      <c r="S47" s="20"/>
      <c r="T47" s="20"/>
      <c r="U47" s="20"/>
      <c r="W47" s="24"/>
    </row>
    <row r="48" spans="1:23" ht="12.75">
      <c r="A48" s="8" t="s">
        <v>33</v>
      </c>
      <c r="B48" s="24"/>
      <c r="C48" s="20"/>
      <c r="D48" s="20"/>
      <c r="E48" s="20"/>
      <c r="G48" s="24"/>
      <c r="H48" s="20"/>
      <c r="I48" s="20"/>
      <c r="J48" s="20"/>
      <c r="L48" s="24"/>
      <c r="M48" s="20"/>
      <c r="N48" s="20"/>
      <c r="O48" s="20"/>
      <c r="R48" s="24"/>
      <c r="S48" s="20"/>
      <c r="T48" s="20"/>
      <c r="U48" s="20"/>
      <c r="W48" s="24"/>
    </row>
    <row r="49" spans="1:37" ht="12.75">
      <c r="A49" t="s">
        <v>9</v>
      </c>
      <c r="B49" s="22"/>
      <c r="C49" s="18">
        <f aca="true" t="shared" si="57" ref="C49:F66">C5/$B5</f>
        <v>0.5145191448408607</v>
      </c>
      <c r="D49" s="18">
        <f t="shared" si="57"/>
        <v>0.01917288788066268</v>
      </c>
      <c r="E49" s="18">
        <f t="shared" si="57"/>
        <v>0.009620952773767788</v>
      </c>
      <c r="F49" s="7">
        <f t="shared" si="57"/>
        <v>3.1850645205196946</v>
      </c>
      <c r="G49" s="22"/>
      <c r="H49" s="18">
        <f aca="true" t="shared" si="58" ref="H49:K66">H5/$G5</f>
        <v>0.5193903138788816</v>
      </c>
      <c r="I49" s="18">
        <f t="shared" si="58"/>
        <v>0.018765908598485138</v>
      </c>
      <c r="J49" s="18">
        <f t="shared" si="58"/>
        <v>0.009142490926887438</v>
      </c>
      <c r="K49" s="7">
        <f t="shared" si="58"/>
        <v>3.026667333800721</v>
      </c>
      <c r="L49" s="22"/>
      <c r="M49" s="18">
        <f>M5/$L5</f>
        <v>0.535109348213988</v>
      </c>
      <c r="N49" s="18">
        <f>N5/$L5</f>
        <v>0.018359039499983704</v>
      </c>
      <c r="O49" s="18">
        <f>O5/$L5</f>
        <v>0.008924666685530836</v>
      </c>
      <c r="P49" s="7">
        <f>P5/$L5</f>
        <v>2.9545555295784114</v>
      </c>
      <c r="Q49" s="7">
        <f>Q5/$L5</f>
        <v>0.008032914427363655</v>
      </c>
      <c r="R49" s="22"/>
      <c r="S49" s="18">
        <f aca="true" t="shared" si="59" ref="S49:V66">S5/$R5</f>
        <v>0.5367159959060464</v>
      </c>
      <c r="T49" s="18">
        <f t="shared" si="59"/>
        <v>0.017318372374713138</v>
      </c>
      <c r="U49" s="18">
        <f t="shared" si="59"/>
        <v>0.0074407068671523795</v>
      </c>
      <c r="V49" s="7">
        <f t="shared" si="59"/>
        <v>2.463283211905131</v>
      </c>
      <c r="W49" s="25"/>
      <c r="X49" s="7">
        <f>X5/$W5</f>
        <v>0.5787131135775575</v>
      </c>
      <c r="Y49" s="7">
        <f>Y5/$W5</f>
        <v>0.016635557065664403</v>
      </c>
      <c r="Z49" s="7">
        <f>Z5/$W5</f>
        <v>0.007450145299451382</v>
      </c>
      <c r="AA49" s="7">
        <f>AA5/$W5</f>
        <v>2.466407852109877</v>
      </c>
      <c r="AB49" s="7">
        <f>AB5/$W5</f>
        <v>0.004669933975440157</v>
      </c>
      <c r="AC49" s="3"/>
      <c r="AD49" s="3"/>
      <c r="AE49" s="3"/>
      <c r="AF49" s="3"/>
      <c r="AG49" s="3"/>
      <c r="AH49" s="3"/>
      <c r="AI49" s="3"/>
      <c r="AJ49" s="3"/>
      <c r="AK49" s="3"/>
    </row>
    <row r="50" spans="1:37" ht="12.75">
      <c r="A50" t="s">
        <v>5</v>
      </c>
      <c r="B50" s="22"/>
      <c r="C50" s="18">
        <f t="shared" si="57"/>
        <v>0.6047028613352898</v>
      </c>
      <c r="D50" s="18">
        <f t="shared" si="57"/>
        <v>0.020825718668712065</v>
      </c>
      <c r="E50" s="18">
        <f t="shared" si="57"/>
        <v>0.01026378976855866</v>
      </c>
      <c r="F50" s="7">
        <f t="shared" si="57"/>
        <v>3.3978789218301872</v>
      </c>
      <c r="G50" s="22"/>
      <c r="H50" s="18">
        <f t="shared" si="58"/>
        <v>0.6238755088288308</v>
      </c>
      <c r="I50" s="18">
        <f t="shared" si="58"/>
        <v>0.020306858711313942</v>
      </c>
      <c r="J50" s="18">
        <f t="shared" si="58"/>
        <v>0.009802796298629792</v>
      </c>
      <c r="K50" s="7">
        <f t="shared" si="58"/>
        <v>3.2452647286428857</v>
      </c>
      <c r="L50" s="22"/>
      <c r="M50" s="18">
        <f aca="true" t="shared" si="60" ref="M50:O68">M6/$L6</f>
        <v>0.6876249883859309</v>
      </c>
      <c r="N50" s="18">
        <f t="shared" si="60"/>
        <v>0.022071433327218577</v>
      </c>
      <c r="O50" s="18">
        <f t="shared" si="60"/>
        <v>0.010578990653699367</v>
      </c>
      <c r="P50" s="7">
        <f aca="true" t="shared" si="61" ref="P50:P68">P6/$L6</f>
        <v>3.5022277508604445</v>
      </c>
      <c r="Q50" s="7">
        <f aca="true" t="shared" si="62" ref="Q50:Q68">Q6/$L6</f>
        <v>0.009521969304752045</v>
      </c>
      <c r="R50" s="22"/>
      <c r="S50" s="18">
        <f t="shared" si="59"/>
        <v>0.7120601589103291</v>
      </c>
      <c r="T50" s="18">
        <f t="shared" si="59"/>
        <v>0.017920360769395956</v>
      </c>
      <c r="U50" s="18">
        <f t="shared" si="59"/>
        <v>0.007682455440684725</v>
      </c>
      <c r="V50" s="7">
        <f t="shared" si="59"/>
        <v>2.543315285915882</v>
      </c>
      <c r="W50" s="25"/>
      <c r="X50" s="7">
        <f aca="true" t="shared" si="63" ref="X50:Z68">X6/$W6</f>
        <v>0.9390356418294666</v>
      </c>
      <c r="Y50" s="7">
        <f t="shared" si="63"/>
        <v>0.02584830142550129</v>
      </c>
      <c r="Z50" s="7">
        <f t="shared" si="63"/>
        <v>0.011534644630723023</v>
      </c>
      <c r="AA50" s="7">
        <f aca="true" t="shared" si="64" ref="AA50:AA68">AA6/$W6</f>
        <v>3.8186017782240103</v>
      </c>
      <c r="AB50" s="7">
        <f aca="true" t="shared" si="65" ref="AB50:AB68">AB6/$W6</f>
        <v>0.007272852281626114</v>
      </c>
      <c r="AC50" s="3"/>
      <c r="AD50" s="3"/>
      <c r="AE50" s="3"/>
      <c r="AF50" s="3"/>
      <c r="AG50" s="3"/>
      <c r="AH50" s="3"/>
      <c r="AI50" s="3"/>
      <c r="AJ50" s="3"/>
      <c r="AK50" s="3"/>
    </row>
    <row r="51" spans="1:37" ht="12" customHeight="1">
      <c r="A51" s="11" t="s">
        <v>18</v>
      </c>
      <c r="B51" s="27"/>
      <c r="C51" s="18">
        <f t="shared" si="57"/>
        <v>0.43819504826468203</v>
      </c>
      <c r="D51" s="18">
        <f t="shared" si="57"/>
        <v>0.01729386191142878</v>
      </c>
      <c r="E51" s="18">
        <f t="shared" si="57"/>
        <v>0.008431213617272124</v>
      </c>
      <c r="F51" s="15">
        <f t="shared" si="57"/>
        <v>2.7911954240660233</v>
      </c>
      <c r="G51" s="27"/>
      <c r="H51" s="18">
        <f t="shared" si="58"/>
        <v>0.48757596998788927</v>
      </c>
      <c r="I51" s="18">
        <f t="shared" si="58"/>
        <v>0.01800200859301674</v>
      </c>
      <c r="J51" s="18">
        <f t="shared" si="58"/>
        <v>0.008306363771716048</v>
      </c>
      <c r="K51" s="15">
        <f t="shared" si="58"/>
        <v>2.7498632584454565</v>
      </c>
      <c r="L51" s="27"/>
      <c r="M51" s="18">
        <f t="shared" si="60"/>
        <v>0.48414327189218226</v>
      </c>
      <c r="N51" s="18">
        <f t="shared" si="60"/>
        <v>0.018150688601796246</v>
      </c>
      <c r="O51" s="18">
        <f t="shared" si="60"/>
        <v>0.008254910989519474</v>
      </c>
      <c r="P51" s="15">
        <f t="shared" si="61"/>
        <v>2.7328295576353696</v>
      </c>
      <c r="Q51" s="15">
        <f t="shared" si="62"/>
        <v>0.007430059164833297</v>
      </c>
      <c r="R51" s="27"/>
      <c r="S51" s="18">
        <f t="shared" si="59"/>
        <v>0.5955074999818812</v>
      </c>
      <c r="T51" s="18">
        <f t="shared" si="59"/>
        <v>0.019549799766951762</v>
      </c>
      <c r="U51" s="18">
        <f t="shared" si="59"/>
        <v>0.008033480350748065</v>
      </c>
      <c r="V51" s="15">
        <f t="shared" si="59"/>
        <v>2.659523837516901</v>
      </c>
      <c r="W51" s="30"/>
      <c r="X51" s="18">
        <f t="shared" si="63"/>
        <v>0.5320299147842574</v>
      </c>
      <c r="Y51" s="18">
        <f t="shared" si="63"/>
        <v>0.019043662268736192</v>
      </c>
      <c r="Z51" s="18">
        <f t="shared" si="63"/>
        <v>0.008071170676845608</v>
      </c>
      <c r="AA51" s="15">
        <f t="shared" si="64"/>
        <v>2.672001408423123</v>
      </c>
      <c r="AB51" s="7">
        <f t="shared" si="65"/>
        <v>0.006386668975640961</v>
      </c>
      <c r="AC51" s="3"/>
      <c r="AD51" s="3"/>
      <c r="AE51" s="3"/>
      <c r="AF51" s="3"/>
      <c r="AG51" s="3"/>
      <c r="AH51" s="3"/>
      <c r="AI51" s="3"/>
      <c r="AJ51" s="3"/>
      <c r="AK51" s="3"/>
    </row>
    <row r="52" spans="1:37" ht="12" customHeight="1" hidden="1">
      <c r="A52" t="s">
        <v>19</v>
      </c>
      <c r="B52" s="22"/>
      <c r="C52" s="7">
        <f t="shared" si="57"/>
        <v>0.3994617478076807</v>
      </c>
      <c r="D52" s="7">
        <f t="shared" si="57"/>
        <v>0.0156425763531902</v>
      </c>
      <c r="E52" s="7">
        <f t="shared" si="57"/>
        <v>0.007780465678863018</v>
      </c>
      <c r="F52" s="7">
        <f t="shared" si="57"/>
        <v>2.5757620653159963</v>
      </c>
      <c r="G52" s="22"/>
      <c r="H52" s="7">
        <f t="shared" si="58"/>
        <v>0.4588410672131183</v>
      </c>
      <c r="I52" s="7">
        <f t="shared" si="58"/>
        <v>0.01683603659335537</v>
      </c>
      <c r="J52" s="7">
        <f t="shared" si="58"/>
        <v>0.007691993753611328</v>
      </c>
      <c r="K52" s="7">
        <f t="shared" si="58"/>
        <v>2.546472992101798</v>
      </c>
      <c r="L52" s="22"/>
      <c r="M52" s="18">
        <f t="shared" si="60"/>
        <v>0.46136103418894453</v>
      </c>
      <c r="N52" s="18">
        <f t="shared" si="60"/>
        <v>0.01709696852699968</v>
      </c>
      <c r="O52" s="18">
        <f t="shared" si="60"/>
        <v>0.007701831930983065</v>
      </c>
      <c r="P52" s="7">
        <f t="shared" si="61"/>
        <v>2.5497299699115987</v>
      </c>
      <c r="Q52" s="7">
        <f t="shared" si="62"/>
        <v>0.006932147992331452</v>
      </c>
      <c r="R52" s="22"/>
      <c r="S52" s="7">
        <f t="shared" si="59"/>
        <v>0.6044612863276702</v>
      </c>
      <c r="T52" s="7">
        <f t="shared" si="59"/>
        <v>0.019762845849802372</v>
      </c>
      <c r="U52" s="7">
        <f t="shared" si="59"/>
        <v>0.007475027623489978</v>
      </c>
      <c r="V52" s="7">
        <f t="shared" si="59"/>
        <v>2.4746452698944745</v>
      </c>
      <c r="W52" s="25"/>
      <c r="X52" s="7">
        <f t="shared" si="63"/>
        <v>0.537121200906009</v>
      </c>
      <c r="Y52" s="7">
        <f t="shared" si="63"/>
        <v>0.018877037409880237</v>
      </c>
      <c r="Z52" s="7">
        <f t="shared" si="63"/>
        <v>0.007605590016136434</v>
      </c>
      <c r="AA52" s="7">
        <f t="shared" si="64"/>
        <v>2.5178686027920474</v>
      </c>
      <c r="AB52" s="7">
        <f t="shared" si="65"/>
        <v>0.005893869635375801</v>
      </c>
      <c r="AC52" s="3"/>
      <c r="AD52" s="3"/>
      <c r="AE52" s="3"/>
      <c r="AF52" s="3"/>
      <c r="AG52" s="3"/>
      <c r="AH52" s="3"/>
      <c r="AI52" s="3"/>
      <c r="AJ52" s="3"/>
      <c r="AK52" s="3"/>
    </row>
    <row r="53" spans="1:37" ht="12" customHeight="1" hidden="1">
      <c r="A53" t="s">
        <v>20</v>
      </c>
      <c r="B53" s="22"/>
      <c r="C53" s="7">
        <f t="shared" si="57"/>
        <v>0.4527061232086358</v>
      </c>
      <c r="D53" s="7">
        <f t="shared" si="57"/>
        <v>0.01840498790247534</v>
      </c>
      <c r="E53" s="7">
        <f t="shared" si="57"/>
        <v>0.009326260934301136</v>
      </c>
      <c r="F53" s="7">
        <f t="shared" si="57"/>
        <v>3.0875053136050625</v>
      </c>
      <c r="G53" s="22"/>
      <c r="H53" s="7">
        <f t="shared" si="58"/>
        <v>0.46867037627352093</v>
      </c>
      <c r="I53" s="7">
        <f t="shared" si="58"/>
        <v>0.018114608014267595</v>
      </c>
      <c r="J53" s="7">
        <f t="shared" si="58"/>
        <v>0.008776575899950704</v>
      </c>
      <c r="K53" s="7">
        <f t="shared" si="58"/>
        <v>2.9055293345581803</v>
      </c>
      <c r="L53" s="22"/>
      <c r="M53" s="7">
        <f t="shared" si="60"/>
        <v>0.49369356595492364</v>
      </c>
      <c r="N53" s="7">
        <f t="shared" si="60"/>
        <v>0.019106667538276403</v>
      </c>
      <c r="O53" s="7">
        <f t="shared" si="60"/>
        <v>0.008988015059206546</v>
      </c>
      <c r="P53" s="7">
        <f t="shared" si="61"/>
        <v>2.9755273254256234</v>
      </c>
      <c r="Q53" s="7">
        <f t="shared" si="62"/>
        <v>0.008090318410699439</v>
      </c>
      <c r="R53" s="22"/>
      <c r="S53" s="7">
        <f t="shared" si="59"/>
        <v>0.49928091443417066</v>
      </c>
      <c r="T53" s="7">
        <f t="shared" si="59"/>
        <v>0.01755782125995211</v>
      </c>
      <c r="U53" s="7">
        <f t="shared" si="59"/>
        <v>0.007722586424092757</v>
      </c>
      <c r="V53" s="7">
        <f t="shared" si="59"/>
        <v>2.556600848628028</v>
      </c>
      <c r="W53" s="25"/>
      <c r="X53" s="7">
        <f t="shared" si="63"/>
        <v>0.5338211740611101</v>
      </c>
      <c r="Y53" s="7">
        <f t="shared" si="63"/>
        <v>0.019793627337544847</v>
      </c>
      <c r="Z53" s="7">
        <f t="shared" si="63"/>
        <v>0.008656864906625754</v>
      </c>
      <c r="AA53" s="7">
        <f t="shared" si="64"/>
        <v>2.865898411662989</v>
      </c>
      <c r="AB53" s="7">
        <f t="shared" si="65"/>
        <v>0.006880303491353157</v>
      </c>
      <c r="AC53" s="3"/>
      <c r="AD53" s="3"/>
      <c r="AE53" s="3"/>
      <c r="AF53" s="3"/>
      <c r="AG53" s="3"/>
      <c r="AH53" s="3"/>
      <c r="AI53" s="3"/>
      <c r="AJ53" s="3"/>
      <c r="AK53" s="3"/>
    </row>
    <row r="54" spans="1:37" ht="12" customHeight="1" hidden="1">
      <c r="A54" t="s">
        <v>21</v>
      </c>
      <c r="B54" s="22"/>
      <c r="C54" s="7">
        <f t="shared" si="57"/>
        <v>0.43601423487544483</v>
      </c>
      <c r="D54" s="7">
        <f t="shared" si="57"/>
        <v>0.017529830437513085</v>
      </c>
      <c r="E54" s="7">
        <f t="shared" si="57"/>
        <v>0.008463470797571697</v>
      </c>
      <c r="F54" s="7">
        <f t="shared" si="57"/>
        <v>2.8018743248900986</v>
      </c>
      <c r="G54" s="22"/>
      <c r="H54" s="7">
        <f t="shared" si="58"/>
        <v>0.5076072689087886</v>
      </c>
      <c r="I54" s="7">
        <f t="shared" si="58"/>
        <v>0.01898171105212496</v>
      </c>
      <c r="J54" s="7">
        <f t="shared" si="58"/>
        <v>0.008531925444097657</v>
      </c>
      <c r="K54" s="7">
        <f t="shared" si="58"/>
        <v>2.82453657789575</v>
      </c>
      <c r="L54" s="22"/>
      <c r="M54" s="7">
        <f t="shared" si="60"/>
        <v>0.4936358530878857</v>
      </c>
      <c r="N54" s="7">
        <f t="shared" si="60"/>
        <v>0.01867279249482434</v>
      </c>
      <c r="O54" s="7">
        <f t="shared" si="60"/>
        <v>0.008390892493373702</v>
      </c>
      <c r="P54" s="7">
        <f t="shared" si="61"/>
        <v>2.777846914393831</v>
      </c>
      <c r="Q54" s="7">
        <f t="shared" si="62"/>
        <v>0.007552632178834394</v>
      </c>
      <c r="R54" s="22"/>
      <c r="S54" s="7">
        <f t="shared" si="59"/>
        <v>0.6720619349874976</v>
      </c>
      <c r="T54" s="7">
        <f t="shared" si="59"/>
        <v>0.022316791690709752</v>
      </c>
      <c r="U54" s="7">
        <f t="shared" si="59"/>
        <v>0.008689170994422004</v>
      </c>
      <c r="V54" s="7">
        <f t="shared" si="59"/>
        <v>2.8765935035583765</v>
      </c>
      <c r="W54" s="25"/>
      <c r="X54" s="7">
        <f t="shared" si="63"/>
        <v>0.5501114088396657</v>
      </c>
      <c r="Y54" s="7">
        <f t="shared" si="63"/>
        <v>0.019793021662146026</v>
      </c>
      <c r="Z54" s="7">
        <f t="shared" si="63"/>
        <v>0.008319757731937612</v>
      </c>
      <c r="AA54" s="7">
        <f t="shared" si="64"/>
        <v>2.754297395946606</v>
      </c>
      <c r="AB54" s="7">
        <f t="shared" si="65"/>
        <v>0.006659909641891365</v>
      </c>
      <c r="AC54" s="3"/>
      <c r="AD54" s="3"/>
      <c r="AE54" s="3"/>
      <c r="AF54" s="3"/>
      <c r="AG54" s="3"/>
      <c r="AH54" s="3"/>
      <c r="AI54" s="3"/>
      <c r="AJ54" s="3"/>
      <c r="AK54" s="3"/>
    </row>
    <row r="55" spans="1:37" ht="12" customHeight="1" hidden="1">
      <c r="A55" t="s">
        <v>23</v>
      </c>
      <c r="B55" s="22"/>
      <c r="C55" s="7">
        <f t="shared" si="57"/>
        <v>0.48949602848534646</v>
      </c>
      <c r="D55" s="7">
        <f t="shared" si="57"/>
        <v>0.01701451657080252</v>
      </c>
      <c r="E55" s="7">
        <f t="shared" si="57"/>
        <v>0.007975897014516571</v>
      </c>
      <c r="F55" s="7">
        <f t="shared" si="57"/>
        <v>2.6404605861407835</v>
      </c>
      <c r="G55" s="22"/>
      <c r="H55" s="7">
        <f t="shared" si="58"/>
        <v>0.5071030208992913</v>
      </c>
      <c r="I55" s="7">
        <f t="shared" si="58"/>
        <v>0.01588505865150037</v>
      </c>
      <c r="J55" s="7">
        <f t="shared" si="58"/>
        <v>0.007326446131701093</v>
      </c>
      <c r="K55" s="7">
        <f t="shared" si="58"/>
        <v>2.4254566241303053</v>
      </c>
      <c r="L55" s="22"/>
      <c r="M55" s="7">
        <f t="shared" si="60"/>
        <v>0.4733173709564839</v>
      </c>
      <c r="N55" s="7">
        <f t="shared" si="60"/>
        <v>0.01511133614820409</v>
      </c>
      <c r="O55" s="7">
        <f t="shared" si="60"/>
        <v>0.007008570480473264</v>
      </c>
      <c r="P55" s="7">
        <f t="shared" si="61"/>
        <v>2.3202223004130764</v>
      </c>
      <c r="Q55" s="7">
        <f t="shared" si="62"/>
        <v>0.006307713432425938</v>
      </c>
      <c r="R55" s="22"/>
      <c r="S55" s="7">
        <f t="shared" si="59"/>
        <v>0.5470793455345982</v>
      </c>
      <c r="T55" s="7">
        <f t="shared" si="59"/>
        <v>0.013320647002854425</v>
      </c>
      <c r="U55" s="7">
        <f t="shared" si="59"/>
        <v>0.0058518808728692875</v>
      </c>
      <c r="V55" s="7">
        <f t="shared" si="59"/>
        <v>1.937294422367742</v>
      </c>
      <c r="W55" s="25"/>
      <c r="X55" s="7">
        <f t="shared" si="63"/>
        <v>0.45563458706038723</v>
      </c>
      <c r="Y55" s="7">
        <f t="shared" si="63"/>
        <v>0.013031217444408522</v>
      </c>
      <c r="Z55" s="7">
        <f t="shared" si="63"/>
        <v>0.0059513118032355015</v>
      </c>
      <c r="AA55" s="7">
        <f t="shared" si="64"/>
        <v>1.970211529020129</v>
      </c>
      <c r="AB55" s="7">
        <f t="shared" si="65"/>
        <v>0.004484439175677456</v>
      </c>
      <c r="AC55" s="3"/>
      <c r="AD55" s="3"/>
      <c r="AE55" s="3"/>
      <c r="AF55" s="3"/>
      <c r="AG55" s="3"/>
      <c r="AH55" s="3"/>
      <c r="AI55" s="3"/>
      <c r="AJ55" s="3"/>
      <c r="AK55" s="3"/>
    </row>
    <row r="56" spans="1:37" ht="12" customHeight="1" hidden="1">
      <c r="A56" t="s">
        <v>22</v>
      </c>
      <c r="B56" s="22"/>
      <c r="C56" s="7">
        <f t="shared" si="57"/>
        <v>0.4571086675291074</v>
      </c>
      <c r="D56" s="7">
        <f t="shared" si="57"/>
        <v>0.015996119016817592</v>
      </c>
      <c r="E56" s="7">
        <f t="shared" si="57"/>
        <v>0.007545278137128073</v>
      </c>
      <c r="F56" s="7">
        <f t="shared" si="57"/>
        <v>2.4979020536869343</v>
      </c>
      <c r="G56" s="22"/>
      <c r="H56" s="7">
        <f t="shared" si="58"/>
        <v>0.530818786271924</v>
      </c>
      <c r="I56" s="7">
        <f t="shared" si="58"/>
        <v>0.017601216760787953</v>
      </c>
      <c r="J56" s="7">
        <f t="shared" si="58"/>
        <v>0.00788964604575719</v>
      </c>
      <c r="K56" s="7">
        <f t="shared" si="58"/>
        <v>2.611906771678147</v>
      </c>
      <c r="L56" s="22"/>
      <c r="M56" s="7">
        <f t="shared" si="60"/>
        <v>0.5120635869120723</v>
      </c>
      <c r="N56" s="7">
        <f t="shared" si="60"/>
        <v>0.01716859978935667</v>
      </c>
      <c r="O56" s="7">
        <f t="shared" si="60"/>
        <v>0.007547774474768701</v>
      </c>
      <c r="P56" s="7">
        <f t="shared" si="61"/>
        <v>2.4987284787445523</v>
      </c>
      <c r="Q56" s="7">
        <f t="shared" si="62"/>
        <v>0.006793330851903718</v>
      </c>
      <c r="R56" s="22"/>
      <c r="S56" s="7">
        <f t="shared" si="59"/>
        <v>0.7116235898900471</v>
      </c>
      <c r="T56" s="7">
        <f t="shared" si="59"/>
        <v>0.021538388309772002</v>
      </c>
      <c r="U56" s="7">
        <f t="shared" si="59"/>
        <v>0.00873435194440478</v>
      </c>
      <c r="V56" s="7">
        <f t="shared" si="59"/>
        <v>2.891550882954924</v>
      </c>
      <c r="W56" s="25"/>
      <c r="X56" s="7">
        <f t="shared" si="63"/>
        <v>0.5706736755692147</v>
      </c>
      <c r="Y56" s="7">
        <f t="shared" si="63"/>
        <v>0.01841906476681257</v>
      </c>
      <c r="Z56" s="7">
        <f t="shared" si="63"/>
        <v>0.007550436849167176</v>
      </c>
      <c r="AA56" s="7">
        <f t="shared" si="64"/>
        <v>2.4996098711010393</v>
      </c>
      <c r="AB56" s="7">
        <f t="shared" si="65"/>
        <v>0.0059913699438115045</v>
      </c>
      <c r="AC56" s="3"/>
      <c r="AD56" s="3"/>
      <c r="AE56" s="3"/>
      <c r="AF56" s="3"/>
      <c r="AG56" s="3"/>
      <c r="AH56" s="3"/>
      <c r="AI56" s="3"/>
      <c r="AJ56" s="3"/>
      <c r="AK56" s="3"/>
    </row>
    <row r="57" spans="1:37" ht="12" customHeight="1" hidden="1">
      <c r="A57" t="s">
        <v>24</v>
      </c>
      <c r="B57" s="22"/>
      <c r="C57" s="7">
        <f t="shared" si="57"/>
        <v>0.4576063528077141</v>
      </c>
      <c r="D57" s="7">
        <f t="shared" si="57"/>
        <v>0.022359614293817356</v>
      </c>
      <c r="E57" s="7">
        <f t="shared" si="57"/>
        <v>0.010635280771412365</v>
      </c>
      <c r="F57" s="7">
        <f t="shared" si="57"/>
        <v>3.5208628757799207</v>
      </c>
      <c r="G57" s="22"/>
      <c r="H57" s="7">
        <f t="shared" si="58"/>
        <v>0.4922350636630754</v>
      </c>
      <c r="I57" s="7">
        <f t="shared" si="58"/>
        <v>0.02199804113614104</v>
      </c>
      <c r="J57" s="7">
        <f t="shared" si="58"/>
        <v>0.009962781586679726</v>
      </c>
      <c r="K57" s="7">
        <f t="shared" si="58"/>
        <v>3.2982286581782567</v>
      </c>
      <c r="L57" s="22"/>
      <c r="M57" s="7">
        <f t="shared" si="60"/>
        <v>0.48911927500071695</v>
      </c>
      <c r="N57" s="7">
        <f t="shared" si="60"/>
        <v>0.02264188821015802</v>
      </c>
      <c r="O57" s="7">
        <f t="shared" si="60"/>
        <v>0.010175227279245174</v>
      </c>
      <c r="P57" s="7">
        <f t="shared" si="61"/>
        <v>3.3685598669305117</v>
      </c>
      <c r="Q57" s="7">
        <f t="shared" si="62"/>
        <v>0.009157130975938513</v>
      </c>
      <c r="R57" s="22"/>
      <c r="S57" s="7">
        <f t="shared" si="59"/>
        <v>0.5695630145661811</v>
      </c>
      <c r="T57" s="7">
        <f t="shared" si="59"/>
        <v>0.021190626979100697</v>
      </c>
      <c r="U57" s="7">
        <f t="shared" si="59"/>
        <v>0.008461051298290057</v>
      </c>
      <c r="V57" s="7">
        <f t="shared" si="59"/>
        <v>2.801073337555415</v>
      </c>
      <c r="W57" s="25"/>
      <c r="X57" s="7">
        <f t="shared" si="63"/>
        <v>0.5213469458785313</v>
      </c>
      <c r="Y57" s="7">
        <f t="shared" si="63"/>
        <v>0.022930564417889668</v>
      </c>
      <c r="Z57" s="7">
        <f t="shared" si="63"/>
        <v>0.009704739254017054</v>
      </c>
      <c r="AA57" s="7">
        <f t="shared" si="64"/>
        <v>3.212802453738616</v>
      </c>
      <c r="AB57" s="7">
        <f t="shared" si="65"/>
        <v>0.007645455072800046</v>
      </c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12" customHeight="1" hidden="1">
      <c r="A58" t="s">
        <v>25</v>
      </c>
      <c r="B58" s="22"/>
      <c r="C58" s="7">
        <f t="shared" si="57"/>
        <v>0.2972123015873016</v>
      </c>
      <c r="D58" s="7">
        <f t="shared" si="57"/>
        <v>0.012678571428571428</v>
      </c>
      <c r="E58" s="7">
        <f t="shared" si="57"/>
        <v>0.006160714285714286</v>
      </c>
      <c r="F58" s="7">
        <f t="shared" si="57"/>
        <v>2.039535267857143</v>
      </c>
      <c r="G58" s="22"/>
      <c r="H58" s="7">
        <f t="shared" si="58"/>
        <v>0.40480075631013895</v>
      </c>
      <c r="I58" s="7">
        <f t="shared" si="58"/>
        <v>0.0162205213877773</v>
      </c>
      <c r="J58" s="7">
        <f t="shared" si="58"/>
        <v>0.0074983488092000465</v>
      </c>
      <c r="K58" s="7">
        <f t="shared" si="58"/>
        <v>2.4823658650297213</v>
      </c>
      <c r="L58" s="22"/>
      <c r="M58" s="7">
        <f t="shared" si="60"/>
        <v>0.3946389767970949</v>
      </c>
      <c r="N58" s="7">
        <f t="shared" si="60"/>
        <v>0.015945009163518986</v>
      </c>
      <c r="O58" s="7">
        <f t="shared" si="60"/>
        <v>0.007272479789214757</v>
      </c>
      <c r="P58" s="7">
        <f t="shared" si="61"/>
        <v>2.4075907966184915</v>
      </c>
      <c r="Q58" s="7">
        <f t="shared" si="62"/>
        <v>0.006548148580262218</v>
      </c>
      <c r="R58" s="22"/>
      <c r="S58" s="7">
        <f t="shared" si="59"/>
        <v>0.6070030204720887</v>
      </c>
      <c r="T58" s="7">
        <f t="shared" si="59"/>
        <v>0.022877279337733526</v>
      </c>
      <c r="U58" s="7">
        <f t="shared" si="59"/>
        <v>0.010012305627027632</v>
      </c>
      <c r="V58" s="7">
        <f t="shared" si="59"/>
        <v>3.3146238393556327</v>
      </c>
      <c r="W58" s="25"/>
      <c r="X58" s="7">
        <f t="shared" si="63"/>
        <v>0.4882514989466861</v>
      </c>
      <c r="Y58" s="7">
        <f t="shared" si="63"/>
        <v>0.019083569256579638</v>
      </c>
      <c r="Z58" s="7">
        <f t="shared" si="63"/>
        <v>0.008340720828924666</v>
      </c>
      <c r="AA58" s="7">
        <f t="shared" si="64"/>
        <v>2.7612373340196554</v>
      </c>
      <c r="AB58" s="7">
        <f t="shared" si="65"/>
        <v>0.006920415224913495</v>
      </c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12" customHeight="1" hidden="1">
      <c r="A59" t="s">
        <v>26</v>
      </c>
      <c r="B59" s="22"/>
      <c r="C59" s="7">
        <f t="shared" si="57"/>
        <v>0.4969212962962963</v>
      </c>
      <c r="D59" s="7">
        <f t="shared" si="57"/>
        <v>0.02259259259259259</v>
      </c>
      <c r="E59" s="7">
        <f t="shared" si="57"/>
        <v>0.010914351851851852</v>
      </c>
      <c r="F59" s="7">
        <f t="shared" si="57"/>
        <v>3.6132507523148147</v>
      </c>
      <c r="G59" s="22"/>
      <c r="H59" s="7">
        <f t="shared" si="58"/>
        <v>0.5603398569790639</v>
      </c>
      <c r="I59" s="7">
        <f t="shared" si="58"/>
        <v>0.02373299223922538</v>
      </c>
      <c r="J59" s="7">
        <f t="shared" si="58"/>
        <v>0.011167297381484156</v>
      </c>
      <c r="K59" s="7">
        <f t="shared" si="58"/>
        <v>3.6969896346272377</v>
      </c>
      <c r="L59" s="22"/>
      <c r="M59" s="7">
        <f t="shared" si="60"/>
        <v>0.5563150032413541</v>
      </c>
      <c r="N59" s="7">
        <f t="shared" si="60"/>
        <v>0.0243759219068557</v>
      </c>
      <c r="O59" s="7">
        <f t="shared" si="60"/>
        <v>0.010907860988190196</v>
      </c>
      <c r="P59" s="7">
        <f t="shared" si="61"/>
        <v>3.6111019194453062</v>
      </c>
      <c r="Q59" s="7">
        <f t="shared" si="62"/>
        <v>0.009818014412281443</v>
      </c>
      <c r="R59" s="22"/>
      <c r="S59" s="7">
        <f t="shared" si="59"/>
        <v>0.6453083567230604</v>
      </c>
      <c r="T59" s="7">
        <f t="shared" si="59"/>
        <v>0.02526090529874238</v>
      </c>
      <c r="U59" s="7">
        <f t="shared" si="59"/>
        <v>0.011506195047063749</v>
      </c>
      <c r="V59" s="7">
        <f t="shared" si="59"/>
        <v>3.8091834013056896</v>
      </c>
      <c r="W59" s="25"/>
      <c r="X59" s="7">
        <f t="shared" si="63"/>
        <v>0.5968894792605595</v>
      </c>
      <c r="Y59" s="7">
        <f t="shared" si="63"/>
        <v>0.02559419327292566</v>
      </c>
      <c r="Z59" s="7">
        <f t="shared" si="63"/>
        <v>0.010903426791277258</v>
      </c>
      <c r="AA59" s="7">
        <f t="shared" si="64"/>
        <v>3.609633956386293</v>
      </c>
      <c r="AB59" s="7">
        <f t="shared" si="65"/>
        <v>0.00906905767193257</v>
      </c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12" customHeight="1">
      <c r="A60" t="s">
        <v>8</v>
      </c>
      <c r="B60" s="22"/>
      <c r="C60" s="7">
        <f t="shared" si="57"/>
        <v>0.5729240756421112</v>
      </c>
      <c r="D60" s="7">
        <f t="shared" si="57"/>
        <v>0.023466392484174026</v>
      </c>
      <c r="E60" s="7">
        <f t="shared" si="57"/>
        <v>0.012966815854199428</v>
      </c>
      <c r="F60" s="7">
        <f t="shared" si="57"/>
        <v>4.2927292226119915</v>
      </c>
      <c r="G60" s="22"/>
      <c r="H60" s="7">
        <f t="shared" si="58"/>
        <v>0.5994913348297065</v>
      </c>
      <c r="I60" s="7">
        <f t="shared" si="58"/>
        <v>0.022704951952690705</v>
      </c>
      <c r="J60" s="7">
        <f t="shared" si="58"/>
        <v>0.01096026601624652</v>
      </c>
      <c r="K60" s="7">
        <f t="shared" si="58"/>
        <v>3.6284508660084915</v>
      </c>
      <c r="L60" s="22"/>
      <c r="M60" s="7">
        <f t="shared" si="60"/>
        <v>0.6170778609597957</v>
      </c>
      <c r="N60" s="7">
        <f t="shared" si="60"/>
        <v>0.022625871866897757</v>
      </c>
      <c r="O60" s="7">
        <f t="shared" si="60"/>
        <v>0.0107589628452193</v>
      </c>
      <c r="P60" s="7">
        <f t="shared" si="61"/>
        <v>3.5618084447240754</v>
      </c>
      <c r="Q60" s="7">
        <f t="shared" si="62"/>
        <v>0.009683967787887169</v>
      </c>
      <c r="R60" s="22"/>
      <c r="S60" s="7">
        <f t="shared" si="59"/>
        <v>0.6983986165776509</v>
      </c>
      <c r="T60" s="7">
        <f t="shared" si="59"/>
        <v>0.019870184066024792</v>
      </c>
      <c r="U60" s="7">
        <f t="shared" si="59"/>
        <v>0.0034900791685055256</v>
      </c>
      <c r="V60" s="7">
        <f t="shared" si="59"/>
        <v>1.1554081591295968</v>
      </c>
      <c r="W60" s="25"/>
      <c r="X60" s="7">
        <f t="shared" si="63"/>
        <v>0.7193610395530041</v>
      </c>
      <c r="Y60" s="7">
        <f t="shared" si="63"/>
        <v>0.0206787880599357</v>
      </c>
      <c r="Z60" s="7">
        <f t="shared" si="63"/>
        <v>0.005644424601210147</v>
      </c>
      <c r="AA60" s="7">
        <f t="shared" si="64"/>
        <v>1.8686149863536252</v>
      </c>
      <c r="AB60" s="7">
        <f t="shared" si="65"/>
        <v>0.0020791807318043666</v>
      </c>
      <c r="AC60" s="3"/>
      <c r="AD60" s="3"/>
      <c r="AE60" s="3"/>
      <c r="AF60" s="3"/>
      <c r="AG60" s="3"/>
      <c r="AH60" s="3"/>
      <c r="AI60" s="3"/>
      <c r="AJ60" s="3"/>
      <c r="AK60" s="3"/>
    </row>
    <row r="61" spans="1:37" ht="12" customHeight="1">
      <c r="A61" t="s">
        <v>7</v>
      </c>
      <c r="B61" s="22"/>
      <c r="C61" s="7">
        <f t="shared" si="57"/>
        <v>0.6043430587938748</v>
      </c>
      <c r="D61" s="7">
        <f t="shared" si="57"/>
        <v>0.021016447161131765</v>
      </c>
      <c r="E61" s="7">
        <f t="shared" si="57"/>
        <v>0.010243241540109648</v>
      </c>
      <c r="F61" s="7">
        <f t="shared" si="57"/>
        <v>3.3910763280609997</v>
      </c>
      <c r="G61" s="22"/>
      <c r="H61" s="7">
        <f t="shared" si="58"/>
        <v>0.5860239340985615</v>
      </c>
      <c r="I61" s="7">
        <f t="shared" si="58"/>
        <v>0.018940197733824393</v>
      </c>
      <c r="J61" s="7">
        <f t="shared" si="58"/>
        <v>0.008807456655952433</v>
      </c>
      <c r="K61" s="7">
        <f t="shared" si="58"/>
        <v>2.9157525632363326</v>
      </c>
      <c r="L61" s="22"/>
      <c r="M61" s="7">
        <f t="shared" si="60"/>
        <v>0.6201492515740361</v>
      </c>
      <c r="N61" s="7">
        <f t="shared" si="60"/>
        <v>0.01968340049605985</v>
      </c>
      <c r="O61" s="7">
        <f t="shared" si="60"/>
        <v>0.008926041985858247</v>
      </c>
      <c r="P61" s="7">
        <f t="shared" si="61"/>
        <v>2.955010829628302</v>
      </c>
      <c r="Q61" s="7">
        <f t="shared" si="62"/>
        <v>0.008034232754982279</v>
      </c>
      <c r="R61" s="22"/>
      <c r="S61" s="7">
        <f t="shared" si="59"/>
        <v>0.5455080131175689</v>
      </c>
      <c r="T61" s="7">
        <f t="shared" si="59"/>
        <v>0.0143482120831597</v>
      </c>
      <c r="U61" s="7">
        <f t="shared" si="59"/>
        <v>0.005631969405347096</v>
      </c>
      <c r="V61" s="7">
        <f t="shared" si="59"/>
        <v>1.8644916314871829</v>
      </c>
      <c r="W61" s="25"/>
      <c r="X61" s="7">
        <f t="shared" si="63"/>
        <v>0.6413967546175037</v>
      </c>
      <c r="Y61" s="7">
        <f t="shared" si="63"/>
        <v>0.01789145012147313</v>
      </c>
      <c r="Z61" s="7">
        <f t="shared" si="63"/>
        <v>0.007155394118464255</v>
      </c>
      <c r="AA61" s="7">
        <f t="shared" si="64"/>
        <v>2.3688289998881835</v>
      </c>
      <c r="AB61" s="7">
        <f t="shared" si="65"/>
        <v>0.005064768726683767</v>
      </c>
      <c r="AC61" s="3"/>
      <c r="AD61" s="3"/>
      <c r="AE61" s="3"/>
      <c r="AF61" s="3"/>
      <c r="AG61" s="3"/>
      <c r="AH61" s="3"/>
      <c r="AI61" s="3"/>
      <c r="AJ61" s="3"/>
      <c r="AK61" s="3"/>
    </row>
    <row r="62" spans="1:37" ht="12" customHeight="1" hidden="1">
      <c r="A62" t="s">
        <v>17</v>
      </c>
      <c r="B62" s="22"/>
      <c r="C62" s="7">
        <f t="shared" si="57"/>
        <v>0.5934114793856103</v>
      </c>
      <c r="D62" s="7">
        <f t="shared" si="57"/>
        <v>0.023670169765561844</v>
      </c>
      <c r="E62" s="7">
        <f t="shared" si="57"/>
        <v>0.011545675020210186</v>
      </c>
      <c r="F62" s="7">
        <f t="shared" si="57"/>
        <v>3.8222534438156828</v>
      </c>
      <c r="G62" s="22"/>
      <c r="H62" s="7">
        <f t="shared" si="58"/>
        <v>0.6037003288827021</v>
      </c>
      <c r="I62" s="7">
        <f t="shared" si="58"/>
        <v>0.022206223799631268</v>
      </c>
      <c r="J62" s="7">
        <f t="shared" si="58"/>
        <v>0.010310127355708692</v>
      </c>
      <c r="K62" s="7">
        <f t="shared" si="58"/>
        <v>3.413219211744141</v>
      </c>
      <c r="L62" s="22"/>
      <c r="M62" s="7">
        <f t="shared" si="60"/>
        <v>0.6000077838082636</v>
      </c>
      <c r="N62" s="7">
        <f t="shared" si="60"/>
        <v>0.02208006944100463</v>
      </c>
      <c r="O62" s="7">
        <f t="shared" si="60"/>
        <v>0.01003639520045665</v>
      </c>
      <c r="P62" s="7">
        <f t="shared" si="61"/>
        <v>3.3225988130871764</v>
      </c>
      <c r="Q62" s="7">
        <f t="shared" si="62"/>
        <v>0.009033935045299405</v>
      </c>
      <c r="R62" s="22"/>
      <c r="S62" s="7">
        <f t="shared" si="59"/>
        <v>0.6510658568536382</v>
      </c>
      <c r="T62" s="7">
        <f t="shared" si="59"/>
        <v>0.01546683339287841</v>
      </c>
      <c r="U62" s="7">
        <f t="shared" si="59"/>
        <v>0.004622186495176849</v>
      </c>
      <c r="V62" s="7">
        <f t="shared" si="59"/>
        <v>1.5301979501607716</v>
      </c>
      <c r="W62" s="25"/>
      <c r="X62" s="7">
        <f t="shared" si="63"/>
        <v>0.6177914163913275</v>
      </c>
      <c r="Y62" s="7">
        <f t="shared" si="63"/>
        <v>0.0177931599640824</v>
      </c>
      <c r="Z62" s="7">
        <f t="shared" si="63"/>
        <v>0.00596737775375522</v>
      </c>
      <c r="AA62" s="7">
        <f t="shared" si="64"/>
        <v>1.9755302422694345</v>
      </c>
      <c r="AB62" s="7">
        <f t="shared" si="65"/>
        <v>0.0022622856495244405</v>
      </c>
      <c r="AC62" s="3"/>
      <c r="AD62" s="3"/>
      <c r="AE62" s="3"/>
      <c r="AF62" s="3"/>
      <c r="AG62" s="3"/>
      <c r="AH62" s="3"/>
      <c r="AI62" s="3"/>
      <c r="AJ62" s="3"/>
      <c r="AK62" s="3"/>
    </row>
    <row r="63" spans="1:37" ht="12" customHeight="1" hidden="1">
      <c r="A63" t="s">
        <v>2</v>
      </c>
      <c r="B63" s="22"/>
      <c r="C63" s="7">
        <f t="shared" si="57"/>
        <v>0.6384103260869565</v>
      </c>
      <c r="D63" s="7">
        <f t="shared" si="57"/>
        <v>0.02354891304347826</v>
      </c>
      <c r="E63" s="7">
        <f t="shared" si="57"/>
        <v>0.012244565217391304</v>
      </c>
      <c r="F63" s="7">
        <f t="shared" si="57"/>
        <v>4.053624538043478</v>
      </c>
      <c r="G63" s="22"/>
      <c r="H63" s="7">
        <f t="shared" si="58"/>
        <v>0.6622202003942564</v>
      </c>
      <c r="I63" s="7">
        <f t="shared" si="58"/>
        <v>0.022864541414424188</v>
      </c>
      <c r="J63" s="7">
        <f t="shared" si="58"/>
        <v>0.009357175350806593</v>
      </c>
      <c r="K63" s="7">
        <f t="shared" si="58"/>
        <v>3.0977396857612765</v>
      </c>
      <c r="L63" s="22"/>
      <c r="M63" s="7">
        <f t="shared" si="60"/>
        <v>0.7737987978184889</v>
      </c>
      <c r="N63" s="7">
        <f t="shared" si="60"/>
        <v>0.026859746941227166</v>
      </c>
      <c r="O63" s="7">
        <f t="shared" si="60"/>
        <v>0.010903203060731495</v>
      </c>
      <c r="P63" s="7">
        <f t="shared" si="61"/>
        <v>3.609559889270465</v>
      </c>
      <c r="Q63" s="7">
        <f t="shared" si="62"/>
        <v>0.009815059042694418</v>
      </c>
      <c r="R63" s="22"/>
      <c r="S63" s="7">
        <f t="shared" si="59"/>
        <v>0.8066771082351002</v>
      </c>
      <c r="T63" s="7">
        <f t="shared" si="59"/>
        <v>0.018712389745280687</v>
      </c>
      <c r="U63" s="7">
        <f t="shared" si="59"/>
        <v>-0.008160910065122413</v>
      </c>
      <c r="V63" s="7">
        <f t="shared" si="59"/>
        <v>-2.7017100816091006</v>
      </c>
      <c r="W63" s="31"/>
      <c r="X63" s="7">
        <f t="shared" si="63"/>
        <v>1.3183238977901157</v>
      </c>
      <c r="Y63" s="7">
        <f t="shared" si="63"/>
        <v>0.040175741546263306</v>
      </c>
      <c r="Z63" s="7">
        <f t="shared" si="63"/>
        <v>0.00550831712168572</v>
      </c>
      <c r="AA63" s="7">
        <f t="shared" si="64"/>
        <v>1.823555924719666</v>
      </c>
      <c r="AB63" s="7">
        <f t="shared" si="65"/>
        <v>4.3716802553061266E-05</v>
      </c>
      <c r="AC63" s="3"/>
      <c r="AD63" s="3"/>
      <c r="AE63" s="3"/>
      <c r="AF63" s="4"/>
      <c r="AG63" s="3"/>
      <c r="AH63" s="3"/>
      <c r="AI63" s="3"/>
      <c r="AJ63" s="3"/>
      <c r="AK63" s="3"/>
    </row>
    <row r="64" spans="1:37" ht="12" customHeight="1" hidden="1">
      <c r="A64" t="s">
        <v>4</v>
      </c>
      <c r="B64" s="22"/>
      <c r="C64" s="7">
        <f t="shared" si="57"/>
        <v>0.6579255813953488</v>
      </c>
      <c r="D64" s="7">
        <f t="shared" si="57"/>
        <v>0.02382325581395349</v>
      </c>
      <c r="E64" s="7">
        <f t="shared" si="57"/>
        <v>0.011851162790697674</v>
      </c>
      <c r="F64" s="7">
        <f t="shared" si="57"/>
        <v>3.9233866976744185</v>
      </c>
      <c r="G64" s="22"/>
      <c r="H64" s="7">
        <f t="shared" si="58"/>
        <v>0.7139605772693689</v>
      </c>
      <c r="I64" s="7">
        <f t="shared" si="58"/>
        <v>0.02417788866735725</v>
      </c>
      <c r="J64" s="7">
        <f t="shared" si="58"/>
        <v>0.011832759702528802</v>
      </c>
      <c r="K64" s="7">
        <f t="shared" si="58"/>
        <v>3.9172942633206733</v>
      </c>
      <c r="L64" s="22"/>
      <c r="M64" s="7">
        <f t="shared" si="60"/>
        <v>0.8937657559446753</v>
      </c>
      <c r="N64" s="7">
        <f t="shared" si="60"/>
        <v>0.030885058254411665</v>
      </c>
      <c r="O64" s="7">
        <f t="shared" si="60"/>
        <v>0.01376984397356408</v>
      </c>
      <c r="P64" s="7">
        <f t="shared" si="61"/>
        <v>4.558575696668257</v>
      </c>
      <c r="Q64" s="7">
        <f t="shared" si="62"/>
        <v>0.012451454656946243</v>
      </c>
      <c r="R64" s="22"/>
      <c r="S64" s="7">
        <f t="shared" si="59"/>
        <v>0.935679187294109</v>
      </c>
      <c r="T64" s="7">
        <f t="shared" si="59"/>
        <v>0.025581095754274252</v>
      </c>
      <c r="U64" s="7">
        <f t="shared" si="59"/>
        <v>0.011759942580562049</v>
      </c>
      <c r="V64" s="7">
        <f t="shared" si="59"/>
        <v>3.893187791007969</v>
      </c>
      <c r="W64" s="25"/>
      <c r="X64" s="7">
        <f t="shared" si="63"/>
        <v>1.5393684746625924</v>
      </c>
      <c r="Y64" s="7">
        <f t="shared" si="63"/>
        <v>0.050216450216450215</v>
      </c>
      <c r="Z64" s="7">
        <f t="shared" si="63"/>
        <v>0.019022154316271963</v>
      </c>
      <c r="AA64" s="7">
        <f t="shared" si="64"/>
        <v>6.297379297173415</v>
      </c>
      <c r="AB64" s="7">
        <f t="shared" si="65"/>
        <v>0.014094728800611153</v>
      </c>
      <c r="AC64" s="3"/>
      <c r="AD64" s="3"/>
      <c r="AE64" s="3"/>
      <c r="AF64" s="3"/>
      <c r="AG64" s="3"/>
      <c r="AH64" s="3"/>
      <c r="AI64" s="3"/>
      <c r="AJ64" s="3"/>
      <c r="AK64" s="3"/>
    </row>
    <row r="65" spans="1:37" ht="12" customHeight="1" hidden="1">
      <c r="A65" t="s">
        <v>6</v>
      </c>
      <c r="B65" s="22"/>
      <c r="C65" s="7">
        <f t="shared" si="57"/>
        <v>0.6409811529933481</v>
      </c>
      <c r="D65" s="7">
        <f t="shared" si="57"/>
        <v>0.021008869179600886</v>
      </c>
      <c r="E65" s="7">
        <f t="shared" si="57"/>
        <v>0.01043791574279379</v>
      </c>
      <c r="F65" s="7">
        <f t="shared" si="57"/>
        <v>3.455524196230599</v>
      </c>
      <c r="G65" s="22"/>
      <c r="H65" s="7">
        <f t="shared" si="58"/>
        <v>0.6462816516716802</v>
      </c>
      <c r="I65" s="7">
        <f t="shared" si="58"/>
        <v>0.019663622298747317</v>
      </c>
      <c r="J65" s="7">
        <f t="shared" si="58"/>
        <v>0.009055973721342788</v>
      </c>
      <c r="K65" s="7">
        <f t="shared" si="58"/>
        <v>2.998025380319137</v>
      </c>
      <c r="L65" s="22"/>
      <c r="M65" s="7">
        <f t="shared" si="60"/>
        <v>0.6418871383801991</v>
      </c>
      <c r="N65" s="7">
        <f t="shared" si="60"/>
        <v>0.02066500380184905</v>
      </c>
      <c r="O65" s="7">
        <f t="shared" si="60"/>
        <v>0.009387369333646008</v>
      </c>
      <c r="P65" s="7">
        <f t="shared" si="61"/>
        <v>3.1077355547501795</v>
      </c>
      <c r="Q65" s="7">
        <f t="shared" si="62"/>
        <v>0.008449343026271842</v>
      </c>
      <c r="R65" s="22"/>
      <c r="S65" s="7">
        <f t="shared" si="59"/>
        <v>0.6701827180243457</v>
      </c>
      <c r="T65" s="7">
        <f t="shared" si="59"/>
        <v>0.013597620416427125</v>
      </c>
      <c r="U65" s="7">
        <f t="shared" si="59"/>
        <v>0.0028245057115004876</v>
      </c>
      <c r="V65" s="7">
        <f t="shared" si="59"/>
        <v>0.935066738320794</v>
      </c>
      <c r="W65" s="25"/>
      <c r="X65" s="7">
        <f t="shared" si="63"/>
        <v>0.6435046812216701</v>
      </c>
      <c r="Y65" s="7">
        <f t="shared" si="63"/>
        <v>0.020051067872765782</v>
      </c>
      <c r="Z65" s="7">
        <f t="shared" si="63"/>
        <v>0.007511727796361909</v>
      </c>
      <c r="AA65" s="7">
        <f t="shared" si="64"/>
        <v>2.4867950456245915</v>
      </c>
      <c r="AB65" s="7">
        <f t="shared" si="65"/>
        <v>0.00489895291067081</v>
      </c>
      <c r="AC65" s="3"/>
      <c r="AD65" s="3"/>
      <c r="AE65" s="3"/>
      <c r="AF65" s="3"/>
      <c r="AG65" s="3"/>
      <c r="AH65" s="3"/>
      <c r="AI65" s="3"/>
      <c r="AJ65" s="3"/>
      <c r="AK65" s="3"/>
    </row>
    <row r="66" spans="1:37" ht="12" customHeight="1" hidden="1">
      <c r="A66" t="s">
        <v>3</v>
      </c>
      <c r="B66" s="22"/>
      <c r="C66" s="7">
        <f t="shared" si="57"/>
        <v>0.6222367515485203</v>
      </c>
      <c r="D66" s="7">
        <f t="shared" si="57"/>
        <v>0.02125258086717137</v>
      </c>
      <c r="E66" s="7">
        <f t="shared" si="57"/>
        <v>0.01081899518238128</v>
      </c>
      <c r="F66" s="7">
        <f t="shared" si="57"/>
        <v>3.581682450103235</v>
      </c>
      <c r="G66" s="22"/>
      <c r="H66" s="7">
        <f t="shared" si="58"/>
        <v>0.671870541495643</v>
      </c>
      <c r="I66" s="7">
        <f t="shared" si="58"/>
        <v>0.021082552294826487</v>
      </c>
      <c r="J66" s="7">
        <f t="shared" si="58"/>
        <v>0.009970587589718825</v>
      </c>
      <c r="K66" s="7">
        <f t="shared" si="58"/>
        <v>3.3008128745143663</v>
      </c>
      <c r="L66" s="22"/>
      <c r="M66" s="7">
        <f t="shared" si="60"/>
        <v>0.7444626670113109</v>
      </c>
      <c r="N66" s="7">
        <f t="shared" si="60"/>
        <v>0.024604921875696344</v>
      </c>
      <c r="O66" s="7">
        <f t="shared" si="60"/>
        <v>0.011462390701737185</v>
      </c>
      <c r="P66" s="7">
        <f t="shared" si="61"/>
        <v>3.794681753763604</v>
      </c>
      <c r="Q66" s="7">
        <f t="shared" si="62"/>
        <v>0.01031704295276889</v>
      </c>
      <c r="R66" s="22"/>
      <c r="S66" s="7">
        <f t="shared" si="59"/>
        <v>0.8671215074723847</v>
      </c>
      <c r="T66" s="7">
        <f t="shared" si="59"/>
        <v>0.020413688542343513</v>
      </c>
      <c r="U66" s="7">
        <f t="shared" si="59"/>
        <v>0.006633095083387481</v>
      </c>
      <c r="V66" s="7">
        <f t="shared" si="59"/>
        <v>2.1959192928308426</v>
      </c>
      <c r="W66" s="25"/>
      <c r="X66" s="7">
        <f t="shared" si="63"/>
        <v>0.9690210656753407</v>
      </c>
      <c r="Y66" s="7">
        <f t="shared" si="63"/>
        <v>0.030763978453835064</v>
      </c>
      <c r="Z66" s="7">
        <f t="shared" si="63"/>
        <v>0.012644462989656829</v>
      </c>
      <c r="AA66" s="7">
        <f t="shared" si="64"/>
        <v>4.186012695040842</v>
      </c>
      <c r="AB66" s="7">
        <f t="shared" si="65"/>
        <v>0.009394836001315025</v>
      </c>
      <c r="AC66" s="3"/>
      <c r="AD66" s="3"/>
      <c r="AE66" s="3"/>
      <c r="AF66" s="3"/>
      <c r="AG66" s="3"/>
      <c r="AH66" s="3"/>
      <c r="AI66" s="3"/>
      <c r="AJ66" s="3"/>
      <c r="AK66" s="3"/>
    </row>
    <row r="67" spans="1:37" ht="12" customHeight="1" hidden="1">
      <c r="A67" t="s">
        <v>1</v>
      </c>
      <c r="B67" s="22"/>
      <c r="C67" s="7">
        <f aca="true" t="shared" si="66" ref="C67:F68">C23/$B23</f>
        <v>0.7475890717820027</v>
      </c>
      <c r="D67" s="7">
        <f t="shared" si="66"/>
        <v>0.026383395006592657</v>
      </c>
      <c r="E67" s="7">
        <f t="shared" si="66"/>
        <v>0.013320006238214737</v>
      </c>
      <c r="F67" s="7">
        <f t="shared" si="66"/>
        <v>4.409654665192179</v>
      </c>
      <c r="G67" s="22"/>
      <c r="H67" s="7">
        <f aca="true" t="shared" si="67" ref="H67:K68">H23/$G23</f>
        <v>0.7925006402379571</v>
      </c>
      <c r="I67" s="7">
        <f t="shared" si="67"/>
        <v>0.02500099853626331</v>
      </c>
      <c r="J67" s="7">
        <f t="shared" si="67"/>
        <v>0.011641758081682616</v>
      </c>
      <c r="K67" s="7">
        <f t="shared" si="67"/>
        <v>3.854062221731439</v>
      </c>
      <c r="L67" s="22"/>
      <c r="M67" s="7">
        <f t="shared" si="60"/>
        <v>0.9194944589689976</v>
      </c>
      <c r="N67" s="7">
        <f t="shared" si="60"/>
        <v>0.03029509873754604</v>
      </c>
      <c r="O67" s="7">
        <f t="shared" si="60"/>
        <v>0.013839340570856564</v>
      </c>
      <c r="P67" s="7">
        <f t="shared" si="61"/>
        <v>4.58158289268492</v>
      </c>
      <c r="Q67" s="7">
        <f t="shared" si="62"/>
        <v>0.012457704245909288</v>
      </c>
      <c r="R67" s="22"/>
      <c r="S67" s="7">
        <f aca="true" t="shared" si="68" ref="S67:V68">S23/$R23</f>
        <v>1.0095945612544204</v>
      </c>
      <c r="T67" s="7">
        <f t="shared" si="68"/>
        <v>0.018318758737904</v>
      </c>
      <c r="U67" s="7">
        <f t="shared" si="68"/>
        <v>0.003529427890018915</v>
      </c>
      <c r="V67" s="7">
        <f t="shared" si="68"/>
        <v>1.168434750130212</v>
      </c>
      <c r="W67" s="25"/>
      <c r="X67" s="7">
        <f t="shared" si="63"/>
        <v>1.3295981492066822</v>
      </c>
      <c r="Y67" s="7">
        <f t="shared" si="63"/>
        <v>0.039627000206320165</v>
      </c>
      <c r="Z67" s="7">
        <f t="shared" si="63"/>
        <v>0.01507828328096409</v>
      </c>
      <c r="AA67" s="7">
        <f t="shared" si="64"/>
        <v>4.9917410715795665</v>
      </c>
      <c r="AB67" s="7">
        <f t="shared" si="65"/>
        <v>0.010400565520180479</v>
      </c>
      <c r="AC67" s="3"/>
      <c r="AD67" s="3"/>
      <c r="AE67" s="3"/>
      <c r="AF67" s="3"/>
      <c r="AG67" s="3"/>
      <c r="AH67" s="3"/>
      <c r="AI67" s="3"/>
      <c r="AJ67" s="3"/>
      <c r="AK67" s="3"/>
    </row>
    <row r="68" spans="1:37" ht="12" customHeight="1">
      <c r="A68" t="s">
        <v>0</v>
      </c>
      <c r="B68" s="22"/>
      <c r="C68" s="7">
        <f t="shared" si="66"/>
        <v>0.5375110970363592</v>
      </c>
      <c r="D68" s="7">
        <f t="shared" si="66"/>
        <v>0.01992886741594063</v>
      </c>
      <c r="E68" s="7">
        <f t="shared" si="66"/>
        <v>0.010000486487876692</v>
      </c>
      <c r="F68" s="7">
        <f t="shared" si="66"/>
        <v>3.3107110542440177</v>
      </c>
      <c r="G68" s="22"/>
      <c r="H68" s="7">
        <f t="shared" si="67"/>
        <v>0.5522920627562555</v>
      </c>
      <c r="I68" s="7">
        <f t="shared" si="67"/>
        <v>0.019473764325466623</v>
      </c>
      <c r="J68" s="7">
        <f t="shared" si="67"/>
        <v>0.009311699118576029</v>
      </c>
      <c r="K68" s="7">
        <f t="shared" si="67"/>
        <v>3.082684551700187</v>
      </c>
      <c r="L68" s="22"/>
      <c r="M68" s="7">
        <f t="shared" si="60"/>
        <v>0.5741833688023328</v>
      </c>
      <c r="N68" s="7">
        <f t="shared" si="60"/>
        <v>0.019793545794682114</v>
      </c>
      <c r="O68" s="7">
        <f t="shared" si="60"/>
        <v>0.009358995248436065</v>
      </c>
      <c r="P68" s="7">
        <f t="shared" si="61"/>
        <v>3.098342171971002</v>
      </c>
      <c r="Q68" s="7">
        <f t="shared" si="62"/>
        <v>0.008424236166877912</v>
      </c>
      <c r="R68" s="22"/>
      <c r="S68" s="7">
        <f t="shared" si="68"/>
        <v>0.6013004006448784</v>
      </c>
      <c r="T68" s="7">
        <f t="shared" si="68"/>
        <v>0.017964807031689536</v>
      </c>
      <c r="U68" s="7">
        <f t="shared" si="68"/>
        <v>0.0070279292507747625</v>
      </c>
      <c r="V68" s="7">
        <f t="shared" si="68"/>
        <v>2.3266311181152393</v>
      </c>
      <c r="W68" s="25"/>
      <c r="X68" s="7">
        <f t="shared" si="63"/>
        <v>0.6430618465814054</v>
      </c>
      <c r="Y68" s="7">
        <f t="shared" si="63"/>
        <v>0.019539382449079646</v>
      </c>
      <c r="Z68" s="7">
        <f t="shared" si="63"/>
        <v>0.00815413561052626</v>
      </c>
      <c r="AA68" s="7">
        <f t="shared" si="64"/>
        <v>2.6994673645427705</v>
      </c>
      <c r="AB68" s="7">
        <f t="shared" si="65"/>
        <v>0.0054636962962635325</v>
      </c>
      <c r="AC68" s="3"/>
      <c r="AD68" s="3"/>
      <c r="AE68" s="3"/>
      <c r="AF68" s="3"/>
      <c r="AG68" s="3"/>
      <c r="AH68" s="3"/>
      <c r="AI68" s="3"/>
      <c r="AJ68" s="3"/>
      <c r="AK68" s="3"/>
    </row>
  </sheetData>
  <mergeCells count="8">
    <mergeCell ref="AG2:AK2"/>
    <mergeCell ref="A2:A3"/>
    <mergeCell ref="R2:U2"/>
    <mergeCell ref="W2:AA2"/>
    <mergeCell ref="B2:F2"/>
    <mergeCell ref="G2:K2"/>
    <mergeCell ref="L2:Q2"/>
    <mergeCell ref="AC2:AF2"/>
  </mergeCells>
  <printOptions gridLines="1"/>
  <pageMargins left="0.2" right="0.2" top="1" bottom="1" header="0.5" footer="0.5"/>
  <pageSetup horizontalDpi="600" verticalDpi="600" orientation="landscape" scale="63" r:id="rId1"/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Kern Council of Governments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ballr</dc:creator>
  <cp:keywords/>
  <dc:description/>
  <cp:lastModifiedBy>ballr</cp:lastModifiedBy>
  <cp:lastPrinted>2009-04-10T17:46:05Z</cp:lastPrinted>
  <dcterms:created xsi:type="dcterms:W3CDTF">2009-04-09T22:04:17Z</dcterms:created>
  <dcterms:modified xsi:type="dcterms:W3CDTF">2009-04-13T21:04:23Z</dcterms:modified>
  <cp:category/>
  <cp:version/>
  <cp:contentType/>
  <cp:contentStatus/>
</cp:coreProperties>
</file>